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Buk\userhome\borskam\Desktop\Střed. výhled\26-27\"/>
    </mc:Choice>
  </mc:AlternateContent>
  <xr:revisionPtr revIDLastSave="0" documentId="8_{908332DB-36F9-40AE-8DD1-95F96CC1DD28}" xr6:coauthVersionLast="36" xr6:coauthVersionMax="36" xr10:uidLastSave="{00000000-0000-0000-0000-000000000000}"/>
  <bookViews>
    <workbookView xWindow="0" yWindow="0" windowWidth="14076" windowHeight="11892" activeTab="11" xr2:uid="{00000000-000D-0000-FFFF-FFFF00000000}"/>
  </bookViews>
  <sheets>
    <sheet name="311" sheetId="1" r:id="rId1"/>
    <sheet name="312" sheetId="13" r:id="rId2"/>
    <sheet name="314" sheetId="14" r:id="rId3"/>
    <sheet name="315" sheetId="4" r:id="rId4"/>
    <sheet name="316" sheetId="5" r:id="rId5"/>
    <sheet name="317" sheetId="6" r:id="rId6"/>
    <sheet name="322" sheetId="15" r:id="rId7"/>
    <sheet name="323" sheetId="8" r:id="rId8"/>
    <sheet name="324" sheetId="9" r:id="rId9"/>
    <sheet name="325" sheetId="10" r:id="rId10"/>
    <sheet name="328" sheetId="11" r:id="rId11"/>
    <sheet name="331" sheetId="17" r:id="rId12"/>
    <sheet name="332" sheetId="16" r:id="rId13"/>
    <sheet name="334" sheetId="12" r:id="rId14"/>
    <sheet name="541" sheetId="18" r:id="rId15"/>
  </sheets>
  <calcPr calcId="191029"/>
</workbook>
</file>

<file path=xl/calcChain.xml><?xml version="1.0" encoding="utf-8"?>
<calcChain xmlns="http://schemas.openxmlformats.org/spreadsheetml/2006/main">
  <c r="E73" i="17" l="1"/>
  <c r="D73" i="17"/>
  <c r="C73" i="17"/>
  <c r="B73" i="17"/>
  <c r="E68" i="17"/>
  <c r="D68" i="17"/>
  <c r="C68" i="17"/>
  <c r="B68" i="17"/>
  <c r="E53" i="17"/>
  <c r="D53" i="17"/>
  <c r="C53" i="17"/>
  <c r="B53" i="17"/>
  <c r="E52" i="17"/>
  <c r="E78" i="17" s="1"/>
  <c r="E79" i="17" s="1"/>
  <c r="D52" i="17"/>
  <c r="D78" i="17" s="1"/>
  <c r="D79" i="17" s="1"/>
  <c r="C52" i="17"/>
  <c r="C78" i="17" s="1"/>
  <c r="C79" i="17" s="1"/>
  <c r="B52" i="17"/>
  <c r="B78" i="17" s="1"/>
  <c r="B79" i="17" s="1"/>
  <c r="E48" i="17"/>
  <c r="D48" i="17"/>
  <c r="C48" i="17"/>
  <c r="B48" i="17"/>
  <c r="E43" i="17"/>
  <c r="D43" i="17"/>
  <c r="C43" i="17"/>
  <c r="B43" i="17"/>
  <c r="E7" i="17"/>
  <c r="D7" i="17"/>
  <c r="C7" i="17"/>
  <c r="C6" i="17" s="1"/>
  <c r="B7" i="17"/>
  <c r="E6" i="17"/>
  <c r="D6" i="17"/>
  <c r="B6" i="17"/>
  <c r="E73" i="18" l="1"/>
  <c r="D73" i="18"/>
  <c r="C73" i="18"/>
  <c r="B73" i="18"/>
  <c r="E68" i="18"/>
  <c r="D68" i="18"/>
  <c r="C68" i="18"/>
  <c r="B68" i="18"/>
  <c r="E53" i="18"/>
  <c r="D53" i="18"/>
  <c r="D52" i="18" s="1"/>
  <c r="D78" i="18" s="1"/>
  <c r="D79" i="18" s="1"/>
  <c r="C53" i="18"/>
  <c r="B53" i="18"/>
  <c r="E52" i="18"/>
  <c r="E78" i="18" s="1"/>
  <c r="E79" i="18" s="1"/>
  <c r="C52" i="18"/>
  <c r="C78" i="18" s="1"/>
  <c r="C79" i="18" s="1"/>
  <c r="B52" i="18"/>
  <c r="B78" i="18" s="1"/>
  <c r="B79" i="18" s="1"/>
  <c r="E48" i="18"/>
  <c r="D48" i="18"/>
  <c r="C48" i="18"/>
  <c r="B48" i="18"/>
  <c r="E43" i="18"/>
  <c r="D43" i="18"/>
  <c r="C43" i="18"/>
  <c r="B43" i="18"/>
  <c r="E7" i="18"/>
  <c r="E6" i="18" s="1"/>
  <c r="D7" i="18"/>
  <c r="D6" i="18" s="1"/>
  <c r="C7" i="18"/>
  <c r="B7" i="18"/>
  <c r="C6" i="18"/>
  <c r="B6" i="18"/>
  <c r="E73" i="16" l="1"/>
  <c r="D73" i="16"/>
  <c r="C73" i="16"/>
  <c r="C52" i="16" s="1"/>
  <c r="C78" i="16" s="1"/>
  <c r="C79" i="16" s="1"/>
  <c r="B73" i="16"/>
  <c r="E68" i="16"/>
  <c r="D68" i="16"/>
  <c r="C68" i="16"/>
  <c r="B68" i="16"/>
  <c r="E53" i="16"/>
  <c r="D53" i="16"/>
  <c r="C53" i="16"/>
  <c r="B53" i="16"/>
  <c r="E52" i="16"/>
  <c r="E78" i="16" s="1"/>
  <c r="E79" i="16" s="1"/>
  <c r="D52" i="16"/>
  <c r="D78" i="16" s="1"/>
  <c r="D79" i="16" s="1"/>
  <c r="B52" i="16"/>
  <c r="B78" i="16" s="1"/>
  <c r="B79" i="16" s="1"/>
  <c r="E48" i="16"/>
  <c r="D48" i="16"/>
  <c r="C48" i="16"/>
  <c r="B48" i="16"/>
  <c r="E43" i="16"/>
  <c r="D43" i="16"/>
  <c r="C43" i="16"/>
  <c r="B43" i="16"/>
  <c r="E7" i="16"/>
  <c r="E6" i="16" s="1"/>
  <c r="D7" i="16"/>
  <c r="C7" i="16"/>
  <c r="C6" i="16" s="1"/>
  <c r="B7" i="16"/>
  <c r="B6" i="16" s="1"/>
  <c r="D6" i="16"/>
  <c r="E73" i="15" l="1"/>
  <c r="D73" i="15"/>
  <c r="C73" i="15"/>
  <c r="B73" i="15"/>
  <c r="E68" i="15"/>
  <c r="D68" i="15"/>
  <c r="C68" i="15"/>
  <c r="B68" i="15"/>
  <c r="E53" i="15"/>
  <c r="D53" i="15"/>
  <c r="C53" i="15"/>
  <c r="B53" i="15"/>
  <c r="E52" i="15"/>
  <c r="E78" i="15" s="1"/>
  <c r="E79" i="15" s="1"/>
  <c r="D52" i="15"/>
  <c r="D78" i="15" s="1"/>
  <c r="D79" i="15" s="1"/>
  <c r="C52" i="15"/>
  <c r="C78" i="15" s="1"/>
  <c r="C79" i="15" s="1"/>
  <c r="B52" i="15"/>
  <c r="B78" i="15" s="1"/>
  <c r="B79" i="15" s="1"/>
  <c r="E48" i="15"/>
  <c r="D48" i="15"/>
  <c r="C48" i="15"/>
  <c r="B48" i="15"/>
  <c r="E43" i="15"/>
  <c r="D43" i="15"/>
  <c r="C43" i="15"/>
  <c r="B43" i="15"/>
  <c r="E7" i="15"/>
  <c r="D7" i="15"/>
  <c r="C7" i="15"/>
  <c r="B7" i="15"/>
  <c r="E6" i="15"/>
  <c r="D6" i="15"/>
  <c r="C6" i="15"/>
  <c r="B6" i="15"/>
  <c r="E81" i="14" l="1"/>
  <c r="E82" i="14" s="1"/>
  <c r="D81" i="14"/>
  <c r="D82" i="14" s="1"/>
  <c r="E73" i="14"/>
  <c r="D73" i="14"/>
  <c r="C73" i="14"/>
  <c r="B73" i="14"/>
  <c r="E68" i="14"/>
  <c r="D68" i="14"/>
  <c r="C68" i="14"/>
  <c r="B68" i="14"/>
  <c r="E53" i="14"/>
  <c r="D53" i="14"/>
  <c r="C53" i="14"/>
  <c r="B53" i="14"/>
  <c r="B52" i="14" s="1"/>
  <c r="B78" i="14" s="1"/>
  <c r="B79" i="14" s="1"/>
  <c r="B80" i="14" s="1"/>
  <c r="E52" i="14"/>
  <c r="D52" i="14"/>
  <c r="D78" i="14" s="1"/>
  <c r="D79" i="14" s="1"/>
  <c r="D80" i="14" s="1"/>
  <c r="C52" i="14"/>
  <c r="C78" i="14" s="1"/>
  <c r="C79" i="14" s="1"/>
  <c r="C80" i="14" s="1"/>
  <c r="E48" i="14"/>
  <c r="D48" i="14"/>
  <c r="C48" i="14"/>
  <c r="B48" i="14"/>
  <c r="E43" i="14"/>
  <c r="D43" i="14"/>
  <c r="C43" i="14"/>
  <c r="B43" i="14"/>
  <c r="D41" i="14"/>
  <c r="E41" i="14" s="1"/>
  <c r="D34" i="14"/>
  <c r="E34" i="14" s="1"/>
  <c r="D23" i="14"/>
  <c r="E23" i="14" s="1"/>
  <c r="D22" i="14"/>
  <c r="E22" i="14" s="1"/>
  <c r="D21" i="14"/>
  <c r="E21" i="14" s="1"/>
  <c r="D20" i="14"/>
  <c r="E20" i="14" s="1"/>
  <c r="D19" i="14"/>
  <c r="E19" i="14" s="1"/>
  <c r="D16" i="14"/>
  <c r="E16" i="14" s="1"/>
  <c r="D15" i="14"/>
  <c r="E15" i="14" s="1"/>
  <c r="D9" i="14"/>
  <c r="E9" i="14" s="1"/>
  <c r="D8" i="14"/>
  <c r="E8" i="14" s="1"/>
  <c r="E7" i="14" s="1"/>
  <c r="E6" i="14" s="1"/>
  <c r="D7" i="14"/>
  <c r="D6" i="14" s="1"/>
  <c r="C7" i="14"/>
  <c r="B7" i="14"/>
  <c r="B6" i="14" s="1"/>
  <c r="C6" i="14"/>
  <c r="E78" i="14" l="1"/>
  <c r="E79" i="14" s="1"/>
  <c r="E80" i="14" s="1"/>
  <c r="E81" i="13" l="1"/>
  <c r="E82" i="13" s="1"/>
  <c r="D81" i="13"/>
  <c r="D82" i="13" s="1"/>
  <c r="E73" i="13"/>
  <c r="D73" i="13"/>
  <c r="C73" i="13"/>
  <c r="B73" i="13"/>
  <c r="E68" i="13"/>
  <c r="D68" i="13"/>
  <c r="C68" i="13"/>
  <c r="B68" i="13"/>
  <c r="E55" i="13"/>
  <c r="E53" i="13" s="1"/>
  <c r="E52" i="13" s="1"/>
  <c r="D55" i="13"/>
  <c r="D53" i="13"/>
  <c r="C53" i="13"/>
  <c r="B53" i="13"/>
  <c r="D52" i="13"/>
  <c r="D78" i="13" s="1"/>
  <c r="D79" i="13" s="1"/>
  <c r="D80" i="13" s="1"/>
  <c r="C52" i="13"/>
  <c r="C78" i="13" s="1"/>
  <c r="C79" i="13" s="1"/>
  <c r="C80" i="13" s="1"/>
  <c r="B52" i="13"/>
  <c r="B78" i="13" s="1"/>
  <c r="B79" i="13" s="1"/>
  <c r="E48" i="13"/>
  <c r="D48" i="13"/>
  <c r="C48" i="13"/>
  <c r="B48" i="13"/>
  <c r="E43" i="13"/>
  <c r="D43" i="13"/>
  <c r="C43" i="13"/>
  <c r="C6" i="13" s="1"/>
  <c r="B43" i="13"/>
  <c r="D41" i="13"/>
  <c r="E41" i="13" s="1"/>
  <c r="E34" i="13"/>
  <c r="D34" i="13"/>
  <c r="D23" i="13"/>
  <c r="E23" i="13" s="1"/>
  <c r="E22" i="13"/>
  <c r="D22" i="13"/>
  <c r="D21" i="13"/>
  <c r="E21" i="13" s="1"/>
  <c r="E20" i="13"/>
  <c r="D20" i="13"/>
  <c r="D19" i="13"/>
  <c r="E19" i="13" s="1"/>
  <c r="E16" i="13"/>
  <c r="D16" i="13"/>
  <c r="D15" i="13"/>
  <c r="E15" i="13" s="1"/>
  <c r="E9" i="13"/>
  <c r="D9" i="13"/>
  <c r="D8" i="13"/>
  <c r="D7" i="13" s="1"/>
  <c r="D6" i="13" s="1"/>
  <c r="C7" i="13"/>
  <c r="B7" i="13"/>
  <c r="B6" i="13" s="1"/>
  <c r="E8" i="13" l="1"/>
  <c r="E7" i="13" s="1"/>
  <c r="E6" i="13" s="1"/>
  <c r="E78" i="13" l="1"/>
  <c r="E79" i="13" s="1"/>
  <c r="E80" i="13" s="1"/>
  <c r="E73" i="11" l="1"/>
  <c r="D73" i="11"/>
  <c r="C73" i="11"/>
  <c r="B73" i="11"/>
  <c r="E68" i="11"/>
  <c r="D68" i="11"/>
  <c r="D52" i="11" s="1"/>
  <c r="C68" i="11"/>
  <c r="B68" i="11"/>
  <c r="E53" i="11"/>
  <c r="D53" i="11"/>
  <c r="C53" i="11"/>
  <c r="B53" i="11"/>
  <c r="B52" i="11" s="1"/>
  <c r="E52" i="11"/>
  <c r="C52" i="11"/>
  <c r="E48" i="11"/>
  <c r="D48" i="11"/>
  <c r="C48" i="11"/>
  <c r="B48" i="11"/>
  <c r="E43" i="11"/>
  <c r="D43" i="11"/>
  <c r="C43" i="11"/>
  <c r="B43" i="11"/>
  <c r="E7" i="11"/>
  <c r="E6" i="11" s="1"/>
  <c r="D7" i="11"/>
  <c r="D6" i="11" s="1"/>
  <c r="C7" i="11"/>
  <c r="C6" i="11" s="1"/>
  <c r="B7" i="11"/>
  <c r="B6" i="11" s="1"/>
  <c r="B78" i="11" l="1"/>
  <c r="B79" i="11" s="1"/>
  <c r="C78" i="11"/>
  <c r="C79" i="11" s="1"/>
  <c r="D78" i="11"/>
  <c r="D79" i="11" s="1"/>
  <c r="E78" i="11"/>
  <c r="E79" i="11" s="1"/>
  <c r="E73" i="12"/>
  <c r="D73" i="12"/>
  <c r="C73" i="12"/>
  <c r="B73" i="12"/>
  <c r="E68" i="12"/>
  <c r="D68" i="12"/>
  <c r="C68" i="12"/>
  <c r="B68" i="12"/>
  <c r="E53" i="12"/>
  <c r="D53" i="12"/>
  <c r="C53" i="12"/>
  <c r="C52" i="12" s="1"/>
  <c r="B53" i="12"/>
  <c r="E48" i="12"/>
  <c r="D48" i="12"/>
  <c r="C48" i="12"/>
  <c r="B48" i="12"/>
  <c r="E43" i="12"/>
  <c r="D43" i="12"/>
  <c r="C43" i="12"/>
  <c r="B43" i="12"/>
  <c r="E7" i="12"/>
  <c r="D7" i="12"/>
  <c r="C7" i="12"/>
  <c r="C6" i="12" s="1"/>
  <c r="B7" i="12"/>
  <c r="E6" i="12"/>
  <c r="D6" i="12"/>
  <c r="B6" i="12"/>
  <c r="B52" i="12" l="1"/>
  <c r="B78" i="12" s="1"/>
  <c r="B79" i="12" s="1"/>
  <c r="E52" i="12"/>
  <c r="E78" i="12" s="1"/>
  <c r="E79" i="12" s="1"/>
  <c r="C78" i="12"/>
  <c r="C79" i="12" s="1"/>
  <c r="D52" i="12"/>
  <c r="D78" i="12" s="1"/>
  <c r="D79" i="12" s="1"/>
  <c r="E73" i="10"/>
  <c r="D73" i="10"/>
  <c r="C73" i="10"/>
  <c r="B73" i="10"/>
  <c r="E68" i="10"/>
  <c r="D68" i="10"/>
  <c r="C68" i="10"/>
  <c r="B68" i="10"/>
  <c r="E53" i="10"/>
  <c r="E52" i="10" s="1"/>
  <c r="D53" i="10"/>
  <c r="D52" i="10" s="1"/>
  <c r="C53" i="10"/>
  <c r="B53" i="10"/>
  <c r="B52" i="10" s="1"/>
  <c r="B78" i="10" s="1"/>
  <c r="B79" i="10" s="1"/>
  <c r="C52" i="10"/>
  <c r="E48" i="10"/>
  <c r="D48" i="10"/>
  <c r="C48" i="10"/>
  <c r="B48" i="10"/>
  <c r="E43" i="10"/>
  <c r="D43" i="10"/>
  <c r="C43" i="10"/>
  <c r="B43" i="10"/>
  <c r="E7" i="10"/>
  <c r="D7" i="10"/>
  <c r="D6" i="10" s="1"/>
  <c r="C7" i="10"/>
  <c r="C6" i="10" s="1"/>
  <c r="B7" i="10"/>
  <c r="B6" i="10"/>
  <c r="E6" i="10" l="1"/>
  <c r="C78" i="10"/>
  <c r="C79" i="10" s="1"/>
  <c r="D78" i="10"/>
  <c r="D79" i="10" s="1"/>
  <c r="E78" i="10"/>
  <c r="E79" i="10" s="1"/>
  <c r="E73" i="9"/>
  <c r="D73" i="9"/>
  <c r="C73" i="9"/>
  <c r="B73" i="9"/>
  <c r="E68" i="9"/>
  <c r="D68" i="9"/>
  <c r="C68" i="9"/>
  <c r="B68" i="9"/>
  <c r="E53" i="9"/>
  <c r="D53" i="9"/>
  <c r="D52" i="9" s="1"/>
  <c r="C53" i="9"/>
  <c r="C52" i="9" s="1"/>
  <c r="B53" i="9"/>
  <c r="B52" i="9" s="1"/>
  <c r="B78" i="9" s="1"/>
  <c r="B79" i="9" s="1"/>
  <c r="E52" i="9"/>
  <c r="E48" i="9"/>
  <c r="D48" i="9"/>
  <c r="C48" i="9"/>
  <c r="B48" i="9"/>
  <c r="E43" i="9"/>
  <c r="D43" i="9"/>
  <c r="C43" i="9"/>
  <c r="B43" i="9"/>
  <c r="E7" i="9"/>
  <c r="E6" i="9" s="1"/>
  <c r="D7" i="9"/>
  <c r="D6" i="9" s="1"/>
  <c r="C7" i="9"/>
  <c r="B7" i="9"/>
  <c r="C6" i="9"/>
  <c r="B6" i="9"/>
  <c r="C78" i="9" l="1"/>
  <c r="C79" i="9" s="1"/>
  <c r="D78" i="9"/>
  <c r="D79" i="9" s="1"/>
  <c r="E78" i="9"/>
  <c r="E79" i="9" s="1"/>
  <c r="E73" i="8" l="1"/>
  <c r="D73" i="8"/>
  <c r="C73" i="8"/>
  <c r="B73" i="8"/>
  <c r="E68" i="8"/>
  <c r="D68" i="8"/>
  <c r="C68" i="8"/>
  <c r="B68" i="8"/>
  <c r="E53" i="8"/>
  <c r="D53" i="8"/>
  <c r="C53" i="8"/>
  <c r="B53" i="8"/>
  <c r="B52" i="8" s="1"/>
  <c r="B76" i="8" s="1"/>
  <c r="B77" i="8" s="1"/>
  <c r="E52" i="8"/>
  <c r="D52" i="8"/>
  <c r="C52" i="8"/>
  <c r="C76" i="8" s="1"/>
  <c r="C77" i="8" s="1"/>
  <c r="E48" i="8"/>
  <c r="D48" i="8"/>
  <c r="C48" i="8"/>
  <c r="B48" i="8"/>
  <c r="E43" i="8"/>
  <c r="D43" i="8"/>
  <c r="C43" i="8"/>
  <c r="B43" i="8"/>
  <c r="E7" i="8"/>
  <c r="D7" i="8"/>
  <c r="C7" i="8"/>
  <c r="B7" i="8"/>
  <c r="B6" i="8" s="1"/>
  <c r="E6" i="8"/>
  <c r="D6" i="8"/>
  <c r="C6" i="8"/>
  <c r="D76" i="8" l="1"/>
  <c r="D77" i="8" s="1"/>
  <c r="E76" i="8"/>
  <c r="E77" i="8" s="1"/>
  <c r="E73" i="6" l="1"/>
  <c r="D73" i="6"/>
  <c r="C73" i="6"/>
  <c r="B73" i="6"/>
  <c r="E68" i="6"/>
  <c r="D68" i="6"/>
  <c r="C68" i="6"/>
  <c r="B68" i="6"/>
  <c r="E53" i="6"/>
  <c r="D53" i="6"/>
  <c r="C53" i="6"/>
  <c r="B53" i="6"/>
  <c r="B52" i="6" s="1"/>
  <c r="B78" i="6" s="1"/>
  <c r="B79" i="6" s="1"/>
  <c r="E52" i="6"/>
  <c r="D52" i="6"/>
  <c r="C52" i="6"/>
  <c r="E48" i="6"/>
  <c r="D48" i="6"/>
  <c r="C48" i="6"/>
  <c r="B48" i="6"/>
  <c r="E43" i="6"/>
  <c r="D43" i="6"/>
  <c r="C43" i="6"/>
  <c r="B43" i="6"/>
  <c r="E7" i="6"/>
  <c r="E6" i="6" s="1"/>
  <c r="D7" i="6"/>
  <c r="D6" i="6" s="1"/>
  <c r="C7" i="6"/>
  <c r="B7" i="6"/>
  <c r="B6" i="6" s="1"/>
  <c r="C6" i="6"/>
  <c r="C78" i="6" l="1"/>
  <c r="C79" i="6" s="1"/>
  <c r="D78" i="6"/>
  <c r="D79" i="6" s="1"/>
  <c r="E78" i="6"/>
  <c r="E79" i="6" s="1"/>
  <c r="E73" i="5" l="1"/>
  <c r="E52" i="5" s="1"/>
  <c r="E78" i="5" s="1"/>
  <c r="E79" i="5" s="1"/>
  <c r="D73" i="5"/>
  <c r="C73" i="5"/>
  <c r="B73" i="5"/>
  <c r="E68" i="5"/>
  <c r="D68" i="5"/>
  <c r="E53" i="5"/>
  <c r="D53" i="5"/>
  <c r="C53" i="5"/>
  <c r="C52" i="5" s="1"/>
  <c r="C78" i="5" s="1"/>
  <c r="C79" i="5" s="1"/>
  <c r="B53" i="5"/>
  <c r="E48" i="5"/>
  <c r="D48" i="5"/>
  <c r="C48" i="5"/>
  <c r="B48" i="5"/>
  <c r="E43" i="5"/>
  <c r="D43" i="5"/>
  <c r="C43" i="5"/>
  <c r="B43" i="5"/>
  <c r="E7" i="5"/>
  <c r="E6" i="5" s="1"/>
  <c r="D7" i="5"/>
  <c r="D6" i="5" s="1"/>
  <c r="C7" i="5"/>
  <c r="C6" i="5" s="1"/>
  <c r="B7" i="5"/>
  <c r="B6" i="5" s="1"/>
  <c r="D52" i="5" l="1"/>
  <c r="D78" i="5" s="1"/>
  <c r="D79" i="5" s="1"/>
  <c r="B52" i="5"/>
  <c r="B78" i="5" s="1"/>
  <c r="B79" i="5" s="1"/>
  <c r="E73" i="4" l="1"/>
  <c r="D73" i="4"/>
  <c r="C73" i="4"/>
  <c r="B73" i="4"/>
  <c r="E68" i="4"/>
  <c r="D68" i="4"/>
  <c r="C68" i="4"/>
  <c r="B68" i="4"/>
  <c r="E53" i="4"/>
  <c r="D53" i="4"/>
  <c r="C53" i="4"/>
  <c r="B53" i="4"/>
  <c r="B52" i="4" s="1"/>
  <c r="B78" i="4" s="1"/>
  <c r="B79" i="4" s="1"/>
  <c r="E52" i="4"/>
  <c r="D52" i="4"/>
  <c r="C52" i="4"/>
  <c r="E48" i="4"/>
  <c r="D48" i="4"/>
  <c r="C48" i="4"/>
  <c r="B48" i="4"/>
  <c r="E43" i="4"/>
  <c r="D43" i="4"/>
  <c r="C43" i="4"/>
  <c r="B43" i="4"/>
  <c r="E7" i="4"/>
  <c r="D7" i="4"/>
  <c r="C7" i="4"/>
  <c r="C6" i="4" s="1"/>
  <c r="B7" i="4"/>
  <c r="B6" i="4" s="1"/>
  <c r="E6" i="4"/>
  <c r="D6" i="4"/>
  <c r="C78" i="4" l="1"/>
  <c r="C79" i="4" s="1"/>
  <c r="D78" i="4"/>
  <c r="D79" i="4" s="1"/>
  <c r="E78" i="4"/>
  <c r="E79" i="4" s="1"/>
  <c r="E73" i="1"/>
  <c r="D73" i="1"/>
  <c r="C73" i="1"/>
  <c r="B73" i="1"/>
  <c r="E68" i="1"/>
  <c r="D68" i="1"/>
  <c r="C68" i="1"/>
  <c r="B68" i="1"/>
  <c r="E53" i="1"/>
  <c r="D53" i="1"/>
  <c r="C53" i="1"/>
  <c r="B53" i="1"/>
  <c r="B52" i="1" s="1"/>
  <c r="B78" i="1" s="1"/>
  <c r="B79" i="1" s="1"/>
  <c r="E52" i="1"/>
  <c r="D52" i="1"/>
  <c r="C52" i="1"/>
  <c r="E48" i="1"/>
  <c r="D48" i="1"/>
  <c r="C48" i="1"/>
  <c r="B48" i="1"/>
  <c r="E43" i="1"/>
  <c r="D43" i="1"/>
  <c r="C43" i="1"/>
  <c r="B43" i="1"/>
  <c r="E7" i="1"/>
  <c r="D7" i="1"/>
  <c r="C7" i="1"/>
  <c r="C6" i="1" s="1"/>
  <c r="B7" i="1"/>
  <c r="B6" i="1" s="1"/>
  <c r="E6" i="1"/>
  <c r="D6" i="1"/>
  <c r="C78" i="1" l="1"/>
  <c r="C79" i="1" s="1"/>
  <c r="D78" i="1"/>
  <c r="D79" i="1" s="1"/>
  <c r="E78" i="1"/>
  <c r="E79" i="1" s="1"/>
</calcChain>
</file>

<file path=xl/sharedStrings.xml><?xml version="1.0" encoding="utf-8"?>
<sst xmlns="http://schemas.openxmlformats.org/spreadsheetml/2006/main" count="1339" uniqueCount="118">
  <si>
    <t>v tis. Kč</t>
  </si>
  <si>
    <t xml:space="preserve">Ukazatel </t>
  </si>
  <si>
    <t xml:space="preserve"> Náklady celkem</t>
  </si>
  <si>
    <t>Náklady z činnosti</t>
  </si>
  <si>
    <t xml:space="preserve">   501 - Spotřeba materiálu</t>
  </si>
  <si>
    <t xml:space="preserve">   502 - Spotřeba energie </t>
  </si>
  <si>
    <t xml:space="preserve">   503 - Spotřeba jiných neskladovatelných dodávek </t>
  </si>
  <si>
    <t xml:space="preserve">   504 - Prodané zboží</t>
  </si>
  <si>
    <t xml:space="preserve">   506 - Aktivace dlouhodobého majetku</t>
  </si>
  <si>
    <t xml:space="preserve">   507 - Aktivace oběžného majetku</t>
  </si>
  <si>
    <t xml:space="preserve">   508 - Změna stavu zásob vlastní výroby</t>
  </si>
  <si>
    <t xml:space="preserve">   511 - Opravy a udržování</t>
  </si>
  <si>
    <t xml:space="preserve">   512 - Cestovné</t>
  </si>
  <si>
    <t xml:space="preserve">   513 - Náklady na reprezentaci </t>
  </si>
  <si>
    <t xml:space="preserve">   516 - Aktivace vnitroorganizačních služeb</t>
  </si>
  <si>
    <t xml:space="preserve">   518 - Ostatní služby</t>
  </si>
  <si>
    <t xml:space="preserve">   521 - Mzdové náklady </t>
  </si>
  <si>
    <t xml:space="preserve">   524 - Zákonné sociální pojištění </t>
  </si>
  <si>
    <t xml:space="preserve">   525 - Jiné sociální pojištění</t>
  </si>
  <si>
    <t xml:space="preserve">   527 - Zákonné sociální náklady </t>
  </si>
  <si>
    <t xml:space="preserve">   528 - Jiné sociální náklady </t>
  </si>
  <si>
    <t xml:space="preserve">   531 - Daň silniční </t>
  </si>
  <si>
    <t xml:space="preserve">   532 - Daň z nemovitostí</t>
  </si>
  <si>
    <t xml:space="preserve">   538 - Jiné daně a poplatky </t>
  </si>
  <si>
    <t xml:space="preserve">   541 - Smluvní pokuty a úroky z prodlení</t>
  </si>
  <si>
    <t xml:space="preserve">   542 - Jiné pokuty a penále</t>
  </si>
  <si>
    <t xml:space="preserve">   543 - Dary a jiná bezúplatná předání</t>
  </si>
  <si>
    <t xml:space="preserve">   544 - Prodaný materiál</t>
  </si>
  <si>
    <t xml:space="preserve">   547 - Manka a škody</t>
  </si>
  <si>
    <t xml:space="preserve">   548 - Tvorba fondů </t>
  </si>
  <si>
    <t xml:space="preserve">   551 - Odpisy dlouhodobého majetku</t>
  </si>
  <si>
    <t xml:space="preserve">   552 - Prodaný dlouhodobý nehmotný majetek</t>
  </si>
  <si>
    <t xml:space="preserve">   553 - Prodaný dlouhodobý hmotný majetek</t>
  </si>
  <si>
    <t xml:space="preserve">   554 - Prodané pozemky</t>
  </si>
  <si>
    <t xml:space="preserve">   555 - Tvorba a zúčtování rezerv</t>
  </si>
  <si>
    <t xml:space="preserve">   556 - Tvorba a zúčtování opravných položek</t>
  </si>
  <si>
    <t xml:space="preserve">   557 - Náklady z vyřazených pohledávek</t>
  </si>
  <si>
    <t xml:space="preserve">   558 - Náklady z drobného dlouhodobého majetku</t>
  </si>
  <si>
    <t xml:space="preserve">   549 - Ostatní náklady z činnosti</t>
  </si>
  <si>
    <t>Finanční náklady</t>
  </si>
  <si>
    <t xml:space="preserve">   562 - Úroky</t>
  </si>
  <si>
    <t xml:space="preserve">   563 - Kurzové ztráty</t>
  </si>
  <si>
    <t xml:space="preserve">   564 - Náklady z přecenění reálnou hodnotou</t>
  </si>
  <si>
    <t xml:space="preserve">   569 - Ostatní finanční náklady</t>
  </si>
  <si>
    <t>Daň z příjmů</t>
  </si>
  <si>
    <t xml:space="preserve">   591 - Daň z příjmů</t>
  </si>
  <si>
    <t xml:space="preserve">   595 - Dodatečné odvody daně z příjmů</t>
  </si>
  <si>
    <t xml:space="preserve"> Výnosy celkem</t>
  </si>
  <si>
    <t>Výnosy z činnosti</t>
  </si>
  <si>
    <t xml:space="preserve">   601 - Výnosy z prodeje vlastních výrobků </t>
  </si>
  <si>
    <t xml:space="preserve">   602 - Výnosy z prodeje služeb </t>
  </si>
  <si>
    <t xml:space="preserve">   603 - Výnosy z pronájmu</t>
  </si>
  <si>
    <t xml:space="preserve">   604 - Výnosy z prodaného zboží </t>
  </si>
  <si>
    <t xml:space="preserve">   609 - Jiné výnosy z vlastních výkonů</t>
  </si>
  <si>
    <t xml:space="preserve">   641 - Smluvní pokuty a úroky z prodlení</t>
  </si>
  <si>
    <t xml:space="preserve">   642 - Jiné pokuty a penále</t>
  </si>
  <si>
    <t xml:space="preserve">   643 - Výnosy z vyřazených pohledávek</t>
  </si>
  <si>
    <t xml:space="preserve">   644 - Výnosy z prodeje materiálu</t>
  </si>
  <si>
    <t xml:space="preserve">   645 - Výnosy z prodeje dlouhodobého nehmotného majetku</t>
  </si>
  <si>
    <t xml:space="preserve">   647 - Výnosy z prodeje pozemků</t>
  </si>
  <si>
    <t xml:space="preserve">   648 - Čerpání fondů</t>
  </si>
  <si>
    <t xml:space="preserve">   649 - Ostatní výnosy z činnosti</t>
  </si>
  <si>
    <t>Finanční výnosy</t>
  </si>
  <si>
    <t xml:space="preserve">   662 - Úroky</t>
  </si>
  <si>
    <t xml:space="preserve">   663 - Kurzové zisky</t>
  </si>
  <si>
    <t xml:space="preserve">   664 - Výnosy z přecenění reálnou hodnotou</t>
  </si>
  <si>
    <t xml:space="preserve">   669 - Ostatní finanční výnosy</t>
  </si>
  <si>
    <t>Výnosy z transferů</t>
  </si>
  <si>
    <t xml:space="preserve">           Výsledek hospodaření před zdaněním</t>
  </si>
  <si>
    <t xml:space="preserve">           Výsledek hospodaření běžného účetního období</t>
  </si>
  <si>
    <t>NEINVESTIČNÍ PŘÍSPĚVEK OD ZŘIZOVATELE</t>
  </si>
  <si>
    <t>INVESTIČNÍ PŘÍSPĚVEK OD ZŘIZOVATELE</t>
  </si>
  <si>
    <t>Dům dětí a mládeže Chrudim</t>
  </si>
  <si>
    <t xml:space="preserve">Rozpočet 2024             </t>
  </si>
  <si>
    <t xml:space="preserve">Návrh rozpočtu na rok 2025             </t>
  </si>
  <si>
    <t>Výhled 2026</t>
  </si>
  <si>
    <t>Výhled 2027</t>
  </si>
  <si>
    <r>
      <t xml:space="preserve">   646 - </t>
    </r>
    <r>
      <rPr>
        <sz val="9"/>
        <rFont val="Arial CE"/>
      </rPr>
      <t>Výnosy z prodeje dlouhodobého hmotného majetku kromě pozemků</t>
    </r>
  </si>
  <si>
    <t xml:space="preserve">   672 - Výnosy vybraných místních vládních institucí z transferů</t>
  </si>
  <si>
    <t xml:space="preserve">         dotace na provoz od zřizovatele</t>
  </si>
  <si>
    <t xml:space="preserve">         příspěvky od obcí</t>
  </si>
  <si>
    <t>INVESTICE  (celkový objem)</t>
  </si>
  <si>
    <t>Komentář k plánovaným investicím</t>
  </si>
  <si>
    <t>Odhad zůstatku fondů - informace pro zřizovatele (u FO a RF kvalifikovaný odhad)</t>
  </si>
  <si>
    <t>FKSP</t>
  </si>
  <si>
    <t>Fond odměn</t>
  </si>
  <si>
    <t>Fond investic</t>
  </si>
  <si>
    <t>Rezervní fond</t>
  </si>
  <si>
    <r>
      <t xml:space="preserve">   646 - </t>
    </r>
    <r>
      <rPr>
        <sz val="9"/>
        <color indexed="64"/>
        <rFont val="Arial CE"/>
      </rPr>
      <t>Výnosy z prodeje dlouhodobého hmotného majetku kromě pozemků</t>
    </r>
  </si>
  <si>
    <t>Základní umělecká škola Chrudim</t>
  </si>
  <si>
    <t xml:space="preserve">INVESTICE  (celkový objem) </t>
  </si>
  <si>
    <t xml:space="preserve">   646 - Výnosy z prodeje dlouhodobého hmotného majetku kromě pozemků</t>
  </si>
  <si>
    <t xml:space="preserve">   646 - Výnosy z prodeje dlouhod. hm. majetku kromě pozemků</t>
  </si>
  <si>
    <t xml:space="preserve">   646 - Výnosy z prodeje dlouh. hmot. majetku kromě pozemků</t>
  </si>
  <si>
    <t>Mateřská škola , Chrudim 4, Strojařů 846</t>
  </si>
  <si>
    <t>Mateřská škola , Chrudim, U Stadionu 755</t>
  </si>
  <si>
    <t>Mateřská škola , Chrudim 3, Víta Nejedlého 769</t>
  </si>
  <si>
    <t>Mateřská škola , Chrudim 2, Dr. Jana Malíka 765</t>
  </si>
  <si>
    <t>Základní škola , Chrudim, Dr. Peška 768</t>
  </si>
  <si>
    <t>Základní škola , Chrudim, U Stadionu 756</t>
  </si>
  <si>
    <t>Základní škola , Chrudim, Dr. Malíka 958</t>
  </si>
  <si>
    <t>Mateřská škola, Chrudim,  Svatopluka Čecha  345</t>
  </si>
  <si>
    <t>Investice:
a) IT technika pro výuku - interaktivní tabule a panely - postupně nákup do jednotlivých tříd  
b) Kuchyně - projekt a nasledne výměna elektro instalace (není proudovy chranic, elektro v hliniku, nebezpecne pro zamestnance v kuchyni)
c) Zahrada - výměna bezpečnostních prvků
d) Speciální třída - luminiscenční komora</t>
  </si>
  <si>
    <t>Pro Stanovení výhledu na rok 2026 a 2027 uvažována inflace 5 % na straně nákladů, kromě energií (10 %).</t>
  </si>
  <si>
    <r>
      <t xml:space="preserve">   646 - </t>
    </r>
    <r>
      <rPr>
        <sz val="9"/>
        <color indexed="64"/>
        <rFont val="Arial CE"/>
      </rPr>
      <t>Výnosy z prodeje dlouh. hmotného majetku kromě pozemků</t>
    </r>
  </si>
  <si>
    <t>Mateřská škola, Chrudim,  Na Valech 693</t>
  </si>
  <si>
    <t>Investice:
a) IT technika pro výuku - interaktivní tabule - postupně nákup do jednotlivých tříd  
b) sborovna - vybudování zázemí pro učitelky</t>
  </si>
  <si>
    <t>Pro Stanovení výhledu na rok 2026 a 2027 uvažována inflace 2 % na straně nákladů, kromě energie (10 %).</t>
  </si>
  <si>
    <t>Základní škola, Chrudim, Školní nám.6</t>
  </si>
  <si>
    <t xml:space="preserve">   645 - Výnosy z prodeje dlouhodobého nehm. majetku</t>
  </si>
  <si>
    <t xml:space="preserve">   646 - Výnosy z prodeje dlouh. hmot. maj. kromě pozemků</t>
  </si>
  <si>
    <t xml:space="preserve">FKSP     </t>
  </si>
  <si>
    <t>Městská knihovna Chrudim</t>
  </si>
  <si>
    <t>50.,1</t>
  </si>
  <si>
    <t xml:space="preserve">Chrudimská beseda </t>
  </si>
  <si>
    <t xml:space="preserve">ozvučení DKP </t>
  </si>
  <si>
    <t>Centrum sociálních služeb a pomoci Chrudim</t>
  </si>
  <si>
    <t xml:space="preserve">         neinvestiční příspěvek na opravu audiotechniky  Biobaroko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</si>
</sst>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7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 CE"/>
    </font>
    <font>
      <b/>
      <sz val="11"/>
      <name val="Arial"/>
      <family val="2"/>
      <charset val="238"/>
    </font>
    <font>
      <sz val="10"/>
      <name val="Arial CE"/>
    </font>
    <font>
      <sz val="11"/>
      <color indexed="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sz val="10"/>
      <color theme="1"/>
      <name val="Arial"/>
      <family val="2"/>
      <charset val="238"/>
    </font>
    <font>
      <sz val="14"/>
      <color indexed="64"/>
      <name val="Arial CE"/>
    </font>
    <font>
      <sz val="10"/>
      <color indexed="64"/>
      <name val="Arial CE"/>
    </font>
    <font>
      <sz val="10"/>
      <color indexed="64"/>
      <name val="Arial Black"/>
      <family val="2"/>
      <charset val="238"/>
    </font>
    <font>
      <b/>
      <sz val="10"/>
      <color indexed="64"/>
      <name val="Arial"/>
      <family val="2"/>
      <charset val="238"/>
    </font>
    <font>
      <sz val="10"/>
      <color indexed="64"/>
      <name val="Arial"/>
      <family val="2"/>
      <charset val="238"/>
    </font>
    <font>
      <sz val="10"/>
      <color indexed="64"/>
      <name val="Arial Black"/>
      <family val="2"/>
      <charset val="238"/>
    </font>
    <font>
      <b/>
      <sz val="16"/>
      <name val="Arial Black"/>
      <family val="2"/>
      <charset val="238"/>
    </font>
    <font>
      <b/>
      <sz val="12"/>
      <name val="Arial Black"/>
      <family val="2"/>
      <charset val="238"/>
    </font>
    <font>
      <b/>
      <sz val="11"/>
      <name val="Arial CE"/>
    </font>
    <font>
      <b/>
      <i/>
      <sz val="10"/>
      <name val="Arial"/>
      <family val="2"/>
      <charset val="238"/>
    </font>
    <font>
      <sz val="9"/>
      <name val="Arial CE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name val="Arial Black"/>
      <family val="2"/>
      <charset val="238"/>
    </font>
    <font>
      <b/>
      <sz val="11"/>
      <color indexed="64"/>
      <name val="Arial CE"/>
    </font>
    <font>
      <sz val="10"/>
      <name val="Arial"/>
      <family val="2"/>
      <charset val="238"/>
    </font>
    <font>
      <b/>
      <i/>
      <sz val="10"/>
      <color indexed="64"/>
      <name val="Arial"/>
      <family val="2"/>
      <charset val="238"/>
    </font>
    <font>
      <sz val="9"/>
      <color indexed="64"/>
      <name val="Arial CE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indexed="64"/>
      <name val="Arial CE"/>
    </font>
    <font>
      <sz val="11"/>
      <color indexed="64"/>
      <name val="Arial Black"/>
      <family val="2"/>
      <charset val="238"/>
    </font>
    <font>
      <b/>
      <sz val="11"/>
      <color indexed="64"/>
      <name val="Arial"/>
      <family val="2"/>
      <charset val="238"/>
    </font>
    <font>
      <b/>
      <i/>
      <sz val="11"/>
      <color indexed="64"/>
      <name val="Arial"/>
      <family val="2"/>
      <charset val="238"/>
    </font>
    <font>
      <sz val="11"/>
      <color indexed="64"/>
      <name val="Arial"/>
      <family val="2"/>
      <charset val="238"/>
    </font>
    <font>
      <b/>
      <sz val="1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name val="Arial CE"/>
    </font>
    <font>
      <sz val="11"/>
      <color rgb="FF000000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b/>
      <sz val="16"/>
      <color theme="1"/>
      <name val="Arial Black"/>
      <family val="2"/>
      <charset val="238"/>
    </font>
    <font>
      <b/>
      <sz val="12"/>
      <color theme="1"/>
      <name val="Arial Black"/>
      <family val="2"/>
      <charset val="238"/>
    </font>
    <font>
      <b/>
      <sz val="10"/>
      <name val="Arial"/>
      <family val="2"/>
      <charset val="238"/>
    </font>
    <font>
      <sz val="10"/>
      <color indexed="64"/>
      <name val="Arial CE"/>
      <charset val="238"/>
    </font>
    <font>
      <sz val="10"/>
      <name val="Arial CE"/>
      <charset val="238"/>
    </font>
    <font>
      <sz val="10"/>
      <color theme="1"/>
      <name val="Arial CE"/>
      <charset val="238"/>
    </font>
    <font>
      <b/>
      <sz val="10"/>
      <color indexed="64"/>
      <name val="Arial CE"/>
      <charset val="238"/>
    </font>
    <font>
      <sz val="10"/>
      <color indexed="64"/>
      <name val=" ARIAL CE"/>
      <charset val="238"/>
    </font>
    <font>
      <sz val="10"/>
      <color theme="1"/>
      <name val=" Arial CE"/>
      <charset val="238"/>
    </font>
    <font>
      <sz val="10"/>
      <name val=" Arial CE"/>
      <charset val="238"/>
    </font>
    <font>
      <sz val="12"/>
      <color indexed="64"/>
      <name val="Arial Black"/>
      <family val="2"/>
      <charset val="238"/>
    </font>
    <font>
      <b/>
      <sz val="18"/>
      <name val="Arial Black"/>
      <family val="2"/>
      <charset val="238"/>
    </font>
    <font>
      <sz val="10"/>
      <name val="Arial"/>
    </font>
    <font>
      <b/>
      <sz val="12"/>
      <name val="Arial Black"/>
    </font>
    <font>
      <b/>
      <sz val="11"/>
      <name val="Arial"/>
    </font>
    <font>
      <b/>
      <sz val="10"/>
      <color indexed="64"/>
      <name val="Arial"/>
    </font>
    <font>
      <b/>
      <sz val="11"/>
      <name val="Calibri"/>
      <scheme val="minor"/>
    </font>
    <font>
      <sz val="11"/>
      <name val="Calibri"/>
      <scheme val="minor"/>
    </font>
    <font>
      <sz val="10"/>
      <color indexed="64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indexed="64"/>
      <name val="Arial Black"/>
    </font>
    <font>
      <b/>
      <sz val="10"/>
      <name val="Arial"/>
    </font>
    <font>
      <b/>
      <sz val="9"/>
      <color indexed="64"/>
      <name val="Arial"/>
      <family val="2"/>
      <charset val="238"/>
    </font>
    <font>
      <b/>
      <i/>
      <sz val="10"/>
      <color indexed="64"/>
      <name val="Arial"/>
    </font>
    <font>
      <b/>
      <i/>
      <sz val="10"/>
      <name val="Arial"/>
    </font>
    <font>
      <b/>
      <sz val="9"/>
      <color indexed="64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9BBB59"/>
        <bgColor rgb="FF9BBB59"/>
      </patternFill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1">
    <xf numFmtId="0" fontId="0" fillId="0" borderId="0" xfId="0"/>
    <xf numFmtId="164" fontId="3" fillId="0" borderId="0" xfId="2" applyNumberFormat="1" applyFont="1"/>
    <xf numFmtId="0" fontId="4" fillId="0" borderId="0" xfId="2" applyFont="1"/>
    <xf numFmtId="164" fontId="5" fillId="2" borderId="4" xfId="2" applyNumberFormat="1" applyFont="1" applyFill="1" applyBorder="1" applyAlignment="1">
      <alignment horizontal="right"/>
    </xf>
    <xf numFmtId="0" fontId="6" fillId="0" borderId="8" xfId="2" applyFont="1" applyBorder="1" applyAlignment="1">
      <alignment horizontal="left"/>
    </xf>
    <xf numFmtId="0" fontId="6" fillId="0" borderId="10" xfId="2" applyFont="1" applyBorder="1" applyAlignment="1">
      <alignment horizontal="left"/>
    </xf>
    <xf numFmtId="14" fontId="0" fillId="0" borderId="0" xfId="0" applyNumberFormat="1"/>
    <xf numFmtId="0" fontId="7" fillId="0" borderId="0" xfId="0" applyFont="1"/>
    <xf numFmtId="3" fontId="7" fillId="0" borderId="0" xfId="0" applyNumberFormat="1" applyFont="1"/>
    <xf numFmtId="0" fontId="6" fillId="0" borderId="11" xfId="2" applyFont="1" applyBorder="1" applyAlignment="1">
      <alignment horizontal="left"/>
    </xf>
    <xf numFmtId="0" fontId="6" fillId="0" borderId="14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11" xfId="2" applyFont="1" applyBorder="1" applyAlignment="1">
      <alignment horizontal="left"/>
    </xf>
    <xf numFmtId="0" fontId="3" fillId="0" borderId="11" xfId="2" applyFont="1" applyBorder="1"/>
    <xf numFmtId="0" fontId="3" fillId="0" borderId="0" xfId="2" applyFont="1"/>
    <xf numFmtId="164" fontId="3" fillId="0" borderId="0" xfId="2" applyNumberFormat="1"/>
    <xf numFmtId="0" fontId="11" fillId="0" borderId="0" xfId="2" applyFont="1"/>
    <xf numFmtId="0" fontId="12" fillId="0" borderId="8" xfId="2" applyFont="1" applyBorder="1" applyAlignment="1">
      <alignment horizontal="left"/>
    </xf>
    <xf numFmtId="0" fontId="12" fillId="0" borderId="10" xfId="2" applyFont="1" applyBorder="1" applyAlignment="1">
      <alignment horizontal="left"/>
    </xf>
    <xf numFmtId="0" fontId="12" fillId="0" borderId="11" xfId="2" applyFont="1" applyBorder="1" applyAlignment="1">
      <alignment horizontal="left"/>
    </xf>
    <xf numFmtId="0" fontId="12" fillId="0" borderId="14" xfId="2" applyFont="1" applyBorder="1" applyAlignment="1">
      <alignment horizontal="left"/>
    </xf>
    <xf numFmtId="0" fontId="15" fillId="0" borderId="8" xfId="2" applyFont="1" applyBorder="1" applyAlignment="1">
      <alignment horizontal="left"/>
    </xf>
    <xf numFmtId="0" fontId="15" fillId="0" borderId="11" xfId="2" applyFont="1" applyBorder="1" applyAlignment="1">
      <alignment horizontal="left"/>
    </xf>
    <xf numFmtId="0" fontId="18" fillId="3" borderId="0" xfId="2" applyFont="1" applyFill="1"/>
    <xf numFmtId="0" fontId="19" fillId="0" borderId="0" xfId="2" applyFont="1"/>
    <xf numFmtId="164" fontId="3" fillId="0" borderId="26" xfId="2" applyNumberFormat="1" applyFont="1" applyBorder="1"/>
    <xf numFmtId="0" fontId="9" fillId="2" borderId="1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left"/>
    </xf>
    <xf numFmtId="164" fontId="5" fillId="5" borderId="4" xfId="2" applyNumberFormat="1" applyFont="1" applyFill="1" applyBorder="1" applyAlignment="1">
      <alignment horizontal="right"/>
    </xf>
    <xf numFmtId="164" fontId="5" fillId="6" borderId="5" xfId="2" applyNumberFormat="1" applyFont="1" applyFill="1" applyBorder="1" applyAlignment="1">
      <alignment horizontal="right"/>
    </xf>
    <xf numFmtId="0" fontId="8" fillId="3" borderId="2" xfId="2" applyFont="1" applyFill="1" applyBorder="1" applyAlignment="1">
      <alignment horizontal="right"/>
    </xf>
    <xf numFmtId="164" fontId="20" fillId="0" borderId="6" xfId="2" applyNumberFormat="1" applyFont="1" applyBorder="1" applyAlignment="1">
      <alignment horizontal="right"/>
    </xf>
    <xf numFmtId="164" fontId="20" fillId="4" borderId="6" xfId="2" applyNumberFormat="1" applyFont="1" applyFill="1" applyBorder="1" applyAlignment="1">
      <alignment horizontal="right"/>
    </xf>
    <xf numFmtId="164" fontId="20" fillId="5" borderId="4" xfId="2" applyNumberFormat="1" applyFont="1" applyFill="1" applyBorder="1" applyAlignment="1">
      <alignment horizontal="right"/>
    </xf>
    <xf numFmtId="164" fontId="20" fillId="6" borderId="7" xfId="2" applyNumberFormat="1" applyFont="1" applyFill="1" applyBorder="1" applyAlignment="1">
      <alignment horizontal="right"/>
    </xf>
    <xf numFmtId="0" fontId="6" fillId="0" borderId="20" xfId="2" applyFont="1" applyBorder="1" applyAlignment="1">
      <alignment horizontal="left"/>
    </xf>
    <xf numFmtId="164" fontId="10" fillId="0" borderId="19" xfId="2" applyNumberFormat="1" applyFont="1" applyBorder="1"/>
    <xf numFmtId="164" fontId="10" fillId="4" borderId="19" xfId="2" applyNumberFormat="1" applyFont="1" applyFill="1" applyBorder="1"/>
    <xf numFmtId="164" fontId="10" fillId="5" borderId="19" xfId="2" applyNumberFormat="1" applyFont="1" applyFill="1" applyBorder="1"/>
    <xf numFmtId="164" fontId="10" fillId="7" borderId="19" xfId="2" applyNumberFormat="1" applyFont="1" applyFill="1" applyBorder="1"/>
    <xf numFmtId="164" fontId="3" fillId="0" borderId="11" xfId="2" applyNumberFormat="1" applyFont="1" applyBorder="1"/>
    <xf numFmtId="164" fontId="3" fillId="4" borderId="11" xfId="2" applyNumberFormat="1" applyFont="1" applyFill="1" applyBorder="1"/>
    <xf numFmtId="164" fontId="3" fillId="5" borderId="11" xfId="2" applyNumberFormat="1" applyFont="1" applyFill="1" applyBorder="1"/>
    <xf numFmtId="164" fontId="3" fillId="7" borderId="11" xfId="2" applyNumberFormat="1" applyFont="1" applyFill="1" applyBorder="1"/>
    <xf numFmtId="164" fontId="3" fillId="0" borderId="8" xfId="2" applyNumberFormat="1" applyFont="1" applyBorder="1"/>
    <xf numFmtId="164" fontId="3" fillId="4" borderId="8" xfId="2" applyNumberFormat="1" applyFont="1" applyFill="1" applyBorder="1"/>
    <xf numFmtId="164" fontId="3" fillId="5" borderId="8" xfId="2" applyNumberFormat="1" applyFont="1" applyFill="1" applyBorder="1"/>
    <xf numFmtId="164" fontId="3" fillId="7" borderId="8" xfId="2" applyNumberFormat="1" applyFont="1" applyFill="1" applyBorder="1"/>
    <xf numFmtId="164" fontId="3" fillId="4" borderId="12" xfId="2" applyNumberFormat="1" applyFont="1" applyFill="1" applyBorder="1"/>
    <xf numFmtId="164" fontId="3" fillId="0" borderId="14" xfId="2" applyNumberFormat="1" applyFont="1" applyBorder="1"/>
    <xf numFmtId="164" fontId="3" fillId="4" borderId="15" xfId="2" applyNumberFormat="1" applyFont="1" applyFill="1" applyBorder="1"/>
    <xf numFmtId="164" fontId="3" fillId="5" borderId="14" xfId="2" applyNumberFormat="1" applyFont="1" applyFill="1" applyBorder="1"/>
    <xf numFmtId="164" fontId="3" fillId="7" borderId="14" xfId="2" applyNumberFormat="1" applyFont="1" applyFill="1" applyBorder="1"/>
    <xf numFmtId="164" fontId="3" fillId="0" borderId="18" xfId="2" applyNumberFormat="1" applyFont="1" applyBorder="1"/>
    <xf numFmtId="164" fontId="3" fillId="4" borderId="16" xfId="2" applyNumberFormat="1" applyFont="1" applyFill="1" applyBorder="1"/>
    <xf numFmtId="164" fontId="3" fillId="5" borderId="18" xfId="2" applyNumberFormat="1" applyFont="1" applyFill="1" applyBorder="1"/>
    <xf numFmtId="164" fontId="3" fillId="7" borderId="18" xfId="2" applyNumberFormat="1" applyFont="1" applyFill="1" applyBorder="1"/>
    <xf numFmtId="0" fontId="8" fillId="3" borderId="1" xfId="2" applyFont="1" applyFill="1" applyBorder="1" applyAlignment="1">
      <alignment horizontal="right"/>
    </xf>
    <xf numFmtId="164" fontId="20" fillId="0" borderId="4" xfId="2" applyNumberFormat="1" applyFont="1" applyBorder="1"/>
    <xf numFmtId="164" fontId="20" fillId="4" borderId="4" xfId="2" applyNumberFormat="1" applyFont="1" applyFill="1" applyBorder="1"/>
    <xf numFmtId="164" fontId="20" fillId="5" borderId="4" xfId="2" applyNumberFormat="1" applyFont="1" applyFill="1" applyBorder="1"/>
    <xf numFmtId="164" fontId="20" fillId="6" borderId="32" xfId="2" applyNumberFormat="1" applyFont="1" applyFill="1" applyBorder="1"/>
    <xf numFmtId="164" fontId="3" fillId="0" borderId="19" xfId="2" applyNumberFormat="1" applyFont="1" applyBorder="1"/>
    <xf numFmtId="164" fontId="3" fillId="4" borderId="17" xfId="2" applyNumberFormat="1" applyFont="1" applyFill="1" applyBorder="1"/>
    <xf numFmtId="164" fontId="3" fillId="5" borderId="19" xfId="2" applyNumberFormat="1" applyFont="1" applyFill="1" applyBorder="1"/>
    <xf numFmtId="164" fontId="3" fillId="6" borderId="19" xfId="2" applyNumberFormat="1" applyFont="1" applyFill="1" applyBorder="1"/>
    <xf numFmtId="164" fontId="3" fillId="6" borderId="11" xfId="2" applyNumberFormat="1" applyFont="1" applyFill="1" applyBorder="1"/>
    <xf numFmtId="164" fontId="3" fillId="6" borderId="18" xfId="2" applyNumberFormat="1" applyFont="1" applyFill="1" applyBorder="1"/>
    <xf numFmtId="164" fontId="20" fillId="6" borderId="5" xfId="2" applyNumberFormat="1" applyFont="1" applyFill="1" applyBorder="1"/>
    <xf numFmtId="0" fontId="3" fillId="3" borderId="8" xfId="2" applyFont="1" applyFill="1" applyBorder="1" applyAlignment="1">
      <alignment horizontal="left"/>
    </xf>
    <xf numFmtId="0" fontId="3" fillId="3" borderId="18" xfId="2" applyFont="1" applyFill="1" applyBorder="1" applyAlignment="1">
      <alignment horizontal="left"/>
    </xf>
    <xf numFmtId="164" fontId="3" fillId="4" borderId="18" xfId="2" applyNumberFormat="1" applyFont="1" applyFill="1" applyBorder="1"/>
    <xf numFmtId="164" fontId="3" fillId="4" borderId="0" xfId="2" applyNumberFormat="1" applyFont="1" applyFill="1"/>
    <xf numFmtId="164" fontId="3" fillId="7" borderId="19" xfId="2" applyNumberFormat="1" applyFont="1" applyFill="1" applyBorder="1"/>
    <xf numFmtId="0" fontId="10" fillId="0" borderId="11" xfId="2" applyFont="1" applyBorder="1"/>
    <xf numFmtId="0" fontId="10" fillId="0" borderId="18" xfId="2" applyFont="1" applyBorder="1"/>
    <xf numFmtId="0" fontId="3" fillId="3" borderId="21" xfId="2" applyFont="1" applyFill="1" applyBorder="1" applyAlignment="1">
      <alignment horizontal="left"/>
    </xf>
    <xf numFmtId="164" fontId="8" fillId="3" borderId="22" xfId="2" applyNumberFormat="1" applyFont="1" applyFill="1" applyBorder="1"/>
    <xf numFmtId="164" fontId="8" fillId="4" borderId="19" xfId="2" applyNumberFormat="1" applyFont="1" applyFill="1" applyBorder="1"/>
    <xf numFmtId="164" fontId="8" fillId="5" borderId="19" xfId="2" applyNumberFormat="1" applyFont="1" applyFill="1" applyBorder="1"/>
    <xf numFmtId="164" fontId="8" fillId="6" borderId="29" xfId="2" applyNumberFormat="1" applyFont="1" applyFill="1" applyBorder="1"/>
    <xf numFmtId="0" fontId="3" fillId="3" borderId="24" xfId="2" applyFont="1" applyFill="1" applyBorder="1" applyAlignment="1">
      <alignment horizontal="left"/>
    </xf>
    <xf numFmtId="164" fontId="8" fillId="3" borderId="33" xfId="2" applyNumberFormat="1" applyFont="1" applyFill="1" applyBorder="1"/>
    <xf numFmtId="164" fontId="8" fillId="4" borderId="18" xfId="2" applyNumberFormat="1" applyFont="1" applyFill="1" applyBorder="1"/>
    <xf numFmtId="164" fontId="8" fillId="5" borderId="18" xfId="2" applyNumberFormat="1" applyFont="1" applyFill="1" applyBorder="1"/>
    <xf numFmtId="164" fontId="8" fillId="6" borderId="25" xfId="2" applyNumberFormat="1" applyFont="1" applyFill="1" applyBorder="1"/>
    <xf numFmtId="164" fontId="8" fillId="4" borderId="8" xfId="2" applyNumberFormat="1" applyFont="1" applyFill="1" applyBorder="1"/>
    <xf numFmtId="164" fontId="8" fillId="5" borderId="8" xfId="2" applyNumberFormat="1" applyFont="1" applyFill="1" applyBorder="1"/>
    <xf numFmtId="164" fontId="8" fillId="6" borderId="8" xfId="2" applyNumberFormat="1" applyFont="1" applyFill="1" applyBorder="1"/>
    <xf numFmtId="0" fontId="8" fillId="4" borderId="0" xfId="2" applyFont="1" applyFill="1" applyAlignment="1">
      <alignment horizontal="left"/>
    </xf>
    <xf numFmtId="0" fontId="3" fillId="4" borderId="0" xfId="2" applyFont="1" applyFill="1" applyAlignment="1">
      <alignment horizontal="left"/>
    </xf>
    <xf numFmtId="0" fontId="24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wrapText="1"/>
    </xf>
    <xf numFmtId="0" fontId="0" fillId="0" borderId="13" xfId="0" applyBorder="1" applyAlignment="1">
      <alignment wrapText="1"/>
    </xf>
    <xf numFmtId="164" fontId="3" fillId="4" borderId="12" xfId="0" applyNumberFormat="1" applyFont="1" applyFill="1" applyBorder="1" applyAlignment="1">
      <alignment horizontal="right"/>
    </xf>
    <xf numFmtId="165" fontId="10" fillId="5" borderId="11" xfId="0" applyNumberFormat="1" applyFont="1" applyFill="1" applyBorder="1" applyAlignment="1">
      <alignment wrapText="1"/>
    </xf>
    <xf numFmtId="165" fontId="10" fillId="6" borderId="11" xfId="0" applyNumberFormat="1" applyFont="1" applyFill="1" applyBorder="1" applyAlignment="1">
      <alignment wrapText="1"/>
    </xf>
    <xf numFmtId="0" fontId="10" fillId="0" borderId="10" xfId="0" applyFont="1" applyBorder="1"/>
    <xf numFmtId="0" fontId="0" fillId="0" borderId="13" xfId="0" applyBorder="1"/>
    <xf numFmtId="165" fontId="10" fillId="5" borderId="11" xfId="0" applyNumberFormat="1" applyFont="1" applyFill="1" applyBorder="1"/>
    <xf numFmtId="165" fontId="10" fillId="6" borderId="11" xfId="0" applyNumberFormat="1" applyFont="1" applyFill="1" applyBorder="1"/>
    <xf numFmtId="164" fontId="3" fillId="0" borderId="0" xfId="2" applyNumberFormat="1" applyFont="1" applyBorder="1"/>
    <xf numFmtId="0" fontId="26" fillId="0" borderId="0" xfId="2" applyFont="1"/>
    <xf numFmtId="0" fontId="16" fillId="2" borderId="1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left"/>
    </xf>
    <xf numFmtId="0" fontId="14" fillId="3" borderId="2" xfId="2" applyFont="1" applyFill="1" applyBorder="1" applyAlignment="1">
      <alignment horizontal="right"/>
    </xf>
    <xf numFmtId="164" fontId="28" fillId="0" borderId="6" xfId="2" applyNumberFormat="1" applyFont="1" applyBorder="1" applyAlignment="1">
      <alignment horizontal="right"/>
    </xf>
    <xf numFmtId="164" fontId="28" fillId="4" borderId="6" xfId="2" applyNumberFormat="1" applyFont="1" applyFill="1" applyBorder="1" applyAlignment="1">
      <alignment horizontal="right"/>
    </xf>
    <xf numFmtId="164" fontId="28" fillId="5" borderId="4" xfId="2" applyNumberFormat="1" applyFont="1" applyFill="1" applyBorder="1" applyAlignment="1">
      <alignment horizontal="right"/>
    </xf>
    <xf numFmtId="164" fontId="28" fillId="6" borderId="7" xfId="2" applyNumberFormat="1" applyFont="1" applyFill="1" applyBorder="1" applyAlignment="1">
      <alignment horizontal="right"/>
    </xf>
    <xf numFmtId="0" fontId="12" fillId="0" borderId="20" xfId="2" applyFont="1" applyBorder="1" applyAlignment="1">
      <alignment horizontal="left"/>
    </xf>
    <xf numFmtId="0" fontId="14" fillId="3" borderId="1" xfId="2" applyFont="1" applyFill="1" applyBorder="1" applyAlignment="1">
      <alignment horizontal="right"/>
    </xf>
    <xf numFmtId="0" fontId="15" fillId="3" borderId="8" xfId="2" applyFont="1" applyFill="1" applyBorder="1" applyAlignment="1">
      <alignment horizontal="left"/>
    </xf>
    <xf numFmtId="0" fontId="15" fillId="3" borderId="18" xfId="2" applyFont="1" applyFill="1" applyBorder="1" applyAlignment="1">
      <alignment horizontal="left"/>
    </xf>
    <xf numFmtId="0" fontId="15" fillId="3" borderId="21" xfId="2" applyFont="1" applyFill="1" applyBorder="1" applyAlignment="1">
      <alignment horizontal="left"/>
    </xf>
    <xf numFmtId="0" fontId="15" fillId="3" borderId="24" xfId="2" applyFont="1" applyFill="1" applyBorder="1" applyAlignment="1">
      <alignment horizontal="left"/>
    </xf>
    <xf numFmtId="0" fontId="14" fillId="4" borderId="0" xfId="2" applyFont="1" applyFill="1" applyAlignment="1">
      <alignment horizontal="left"/>
    </xf>
    <xf numFmtId="0" fontId="22" fillId="0" borderId="0" xfId="0" applyFont="1" applyBorder="1"/>
    <xf numFmtId="0" fontId="15" fillId="4" borderId="0" xfId="2" applyFont="1" applyFill="1" applyAlignment="1">
      <alignment horizontal="left"/>
    </xf>
    <xf numFmtId="164" fontId="15" fillId="4" borderId="12" xfId="0" applyNumberFormat="1" applyFont="1" applyFill="1" applyBorder="1" applyAlignment="1">
      <alignment horizontal="right"/>
    </xf>
    <xf numFmtId="164" fontId="3" fillId="0" borderId="26" xfId="2" applyNumberFormat="1" applyBorder="1"/>
    <xf numFmtId="0" fontId="0" fillId="0" borderId="0" xfId="0"/>
    <xf numFmtId="0" fontId="17" fillId="0" borderId="0" xfId="2" applyFont="1" applyFill="1"/>
    <xf numFmtId="0" fontId="18" fillId="0" borderId="0" xfId="2" applyFont="1" applyFill="1"/>
    <xf numFmtId="164" fontId="3" fillId="0" borderId="0" xfId="2" applyNumberFormat="1" applyFont="1" applyFill="1"/>
    <xf numFmtId="164" fontId="31" fillId="0" borderId="19" xfId="2" applyNumberFormat="1" applyFont="1" applyBorder="1"/>
    <xf numFmtId="164" fontId="31" fillId="4" borderId="19" xfId="2" applyNumberFormat="1" applyFont="1" applyFill="1" applyBorder="1"/>
    <xf numFmtId="164" fontId="31" fillId="5" borderId="19" xfId="2" applyNumberFormat="1" applyFont="1" applyFill="1" applyBorder="1"/>
    <xf numFmtId="164" fontId="31" fillId="7" borderId="19" xfId="2" applyNumberFormat="1" applyFont="1" applyFill="1" applyBorder="1"/>
    <xf numFmtId="164" fontId="32" fillId="0" borderId="11" xfId="2" applyNumberFormat="1" applyFont="1" applyBorder="1"/>
    <xf numFmtId="164" fontId="32" fillId="4" borderId="11" xfId="2" applyNumberFormat="1" applyFont="1" applyFill="1" applyBorder="1"/>
    <xf numFmtId="164" fontId="32" fillId="5" borderId="11" xfId="2" applyNumberFormat="1" applyFont="1" applyFill="1" applyBorder="1"/>
    <xf numFmtId="164" fontId="32" fillId="7" borderId="11" xfId="2" applyNumberFormat="1" applyFont="1" applyFill="1" applyBorder="1"/>
    <xf numFmtId="164" fontId="32" fillId="0" borderId="8" xfId="2" applyNumberFormat="1" applyFont="1" applyBorder="1"/>
    <xf numFmtId="164" fontId="32" fillId="4" borderId="8" xfId="2" applyNumberFormat="1" applyFont="1" applyFill="1" applyBorder="1"/>
    <xf numFmtId="164" fontId="32" fillId="5" borderId="8" xfId="2" applyNumberFormat="1" applyFont="1" applyFill="1" applyBorder="1"/>
    <xf numFmtId="164" fontId="32" fillId="7" borderId="8" xfId="2" applyNumberFormat="1" applyFont="1" applyFill="1" applyBorder="1"/>
    <xf numFmtId="164" fontId="32" fillId="4" borderId="12" xfId="2" applyNumberFormat="1" applyFont="1" applyFill="1" applyBorder="1"/>
    <xf numFmtId="164" fontId="32" fillId="0" borderId="14" xfId="2" applyNumberFormat="1" applyFont="1" applyBorder="1"/>
    <xf numFmtId="164" fontId="32" fillId="4" borderId="15" xfId="2" applyNumberFormat="1" applyFont="1" applyFill="1" applyBorder="1"/>
    <xf numFmtId="164" fontId="32" fillId="5" borderId="14" xfId="2" applyNumberFormat="1" applyFont="1" applyFill="1" applyBorder="1"/>
    <xf numFmtId="164" fontId="32" fillId="7" borderId="14" xfId="2" applyNumberFormat="1" applyFont="1" applyFill="1" applyBorder="1"/>
    <xf numFmtId="164" fontId="32" fillId="0" borderId="18" xfId="2" applyNumberFormat="1" applyFont="1" applyBorder="1"/>
    <xf numFmtId="164" fontId="32" fillId="4" borderId="16" xfId="2" applyNumberFormat="1" applyFont="1" applyFill="1" applyBorder="1"/>
    <xf numFmtId="164" fontId="32" fillId="5" borderId="18" xfId="2" applyNumberFormat="1" applyFont="1" applyFill="1" applyBorder="1"/>
    <xf numFmtId="164" fontId="32" fillId="7" borderId="18" xfId="2" applyNumberFormat="1" applyFont="1" applyFill="1" applyBorder="1"/>
    <xf numFmtId="164" fontId="30" fillId="2" borderId="4" xfId="2" applyNumberFormat="1" applyFont="1" applyFill="1" applyBorder="1" applyAlignment="1">
      <alignment horizontal="right"/>
    </xf>
    <xf numFmtId="164" fontId="30" fillId="5" borderId="4" xfId="2" applyNumberFormat="1" applyFont="1" applyFill="1" applyBorder="1" applyAlignment="1">
      <alignment horizontal="right"/>
    </xf>
    <xf numFmtId="164" fontId="30" fillId="6" borderId="5" xfId="2" applyNumberFormat="1" applyFont="1" applyFill="1" applyBorder="1" applyAlignment="1">
      <alignment horizontal="right"/>
    </xf>
    <xf numFmtId="164" fontId="33" fillId="0" borderId="6" xfId="2" applyNumberFormat="1" applyFont="1" applyBorder="1" applyAlignment="1">
      <alignment horizontal="right"/>
    </xf>
    <xf numFmtId="164" fontId="33" fillId="4" borderId="6" xfId="2" applyNumberFormat="1" applyFont="1" applyFill="1" applyBorder="1" applyAlignment="1">
      <alignment horizontal="right"/>
    </xf>
    <xf numFmtId="164" fontId="33" fillId="5" borderId="4" xfId="2" applyNumberFormat="1" applyFont="1" applyFill="1" applyBorder="1" applyAlignment="1">
      <alignment horizontal="right"/>
    </xf>
    <xf numFmtId="164" fontId="33" fillId="6" borderId="7" xfId="2" applyNumberFormat="1" applyFont="1" applyFill="1" applyBorder="1" applyAlignment="1">
      <alignment horizontal="right"/>
    </xf>
    <xf numFmtId="164" fontId="32" fillId="0" borderId="19" xfId="2" applyNumberFormat="1" applyFont="1" applyBorder="1"/>
    <xf numFmtId="164" fontId="32" fillId="4" borderId="17" xfId="2" applyNumberFormat="1" applyFont="1" applyFill="1" applyBorder="1"/>
    <xf numFmtId="164" fontId="32" fillId="5" borderId="19" xfId="2" applyNumberFormat="1" applyFont="1" applyFill="1" applyBorder="1"/>
    <xf numFmtId="164" fontId="32" fillId="7" borderId="19" xfId="2" applyNumberFormat="1" applyFont="1" applyFill="1" applyBorder="1"/>
    <xf numFmtId="164" fontId="33" fillId="0" borderId="4" xfId="2" applyNumberFormat="1" applyFont="1" applyBorder="1"/>
    <xf numFmtId="164" fontId="33" fillId="4" borderId="4" xfId="2" applyNumberFormat="1" applyFont="1" applyFill="1" applyBorder="1"/>
    <xf numFmtId="164" fontId="33" fillId="5" borderId="4" xfId="2" applyNumberFormat="1" applyFont="1" applyFill="1" applyBorder="1"/>
    <xf numFmtId="164" fontId="33" fillId="6" borderId="5" xfId="2" applyNumberFormat="1" applyFont="1" applyFill="1" applyBorder="1"/>
    <xf numFmtId="164" fontId="32" fillId="6" borderId="19" xfId="2" applyNumberFormat="1" applyFont="1" applyFill="1" applyBorder="1"/>
    <xf numFmtId="164" fontId="32" fillId="6" borderId="11" xfId="2" applyNumberFormat="1" applyFont="1" applyFill="1" applyBorder="1"/>
    <xf numFmtId="164" fontId="32" fillId="6" borderId="18" xfId="2" applyNumberFormat="1" applyFont="1" applyFill="1" applyBorder="1"/>
    <xf numFmtId="164" fontId="32" fillId="4" borderId="18" xfId="2" applyNumberFormat="1" applyFont="1" applyFill="1" applyBorder="1"/>
    <xf numFmtId="164" fontId="32" fillId="0" borderId="0" xfId="2" applyNumberFormat="1" applyFont="1"/>
    <xf numFmtId="164" fontId="30" fillId="3" borderId="22" xfId="2" applyNumberFormat="1" applyFont="1" applyFill="1" applyBorder="1"/>
    <xf numFmtId="164" fontId="30" fillId="4" borderId="19" xfId="2" applyNumberFormat="1" applyFont="1" applyFill="1" applyBorder="1"/>
    <xf numFmtId="164" fontId="30" fillId="5" borderId="19" xfId="2" applyNumberFormat="1" applyFont="1" applyFill="1" applyBorder="1"/>
    <xf numFmtId="164" fontId="30" fillId="6" borderId="29" xfId="2" applyNumberFormat="1" applyFont="1" applyFill="1" applyBorder="1"/>
    <xf numFmtId="164" fontId="30" fillId="3" borderId="33" xfId="2" applyNumberFormat="1" applyFont="1" applyFill="1" applyBorder="1"/>
    <xf numFmtId="164" fontId="30" fillId="4" borderId="18" xfId="2" applyNumberFormat="1" applyFont="1" applyFill="1" applyBorder="1"/>
    <xf numFmtId="164" fontId="30" fillId="5" borderId="18" xfId="2" applyNumberFormat="1" applyFont="1" applyFill="1" applyBorder="1"/>
    <xf numFmtId="164" fontId="30" fillId="6" borderId="25" xfId="2" applyNumberFormat="1" applyFont="1" applyFill="1" applyBorder="1"/>
    <xf numFmtId="164" fontId="30" fillId="4" borderId="8" xfId="2" applyNumberFormat="1" applyFont="1" applyFill="1" applyBorder="1"/>
    <xf numFmtId="164" fontId="30" fillId="5" borderId="8" xfId="2" applyNumberFormat="1" applyFont="1" applyFill="1" applyBorder="1"/>
    <xf numFmtId="164" fontId="30" fillId="6" borderId="8" xfId="2" applyNumberFormat="1" applyFont="1" applyFill="1" applyBorder="1"/>
    <xf numFmtId="164" fontId="32" fillId="4" borderId="0" xfId="2" applyNumberFormat="1" applyFont="1" applyFill="1"/>
    <xf numFmtId="165" fontId="31" fillId="5" borderId="11" xfId="0" applyNumberFormat="1" applyFont="1" applyFill="1" applyBorder="1" applyAlignment="1">
      <alignment wrapText="1"/>
    </xf>
    <xf numFmtId="165" fontId="31" fillId="6" borderId="11" xfId="0" applyNumberFormat="1" applyFont="1" applyFill="1" applyBorder="1" applyAlignment="1">
      <alignment wrapText="1"/>
    </xf>
    <xf numFmtId="165" fontId="31" fillId="5" borderId="11" xfId="0" applyNumberFormat="1" applyFont="1" applyFill="1" applyBorder="1"/>
    <xf numFmtId="165" fontId="31" fillId="6" borderId="11" xfId="0" applyNumberFormat="1" applyFont="1" applyFill="1" applyBorder="1"/>
    <xf numFmtId="0" fontId="34" fillId="0" borderId="26" xfId="2" applyFont="1" applyBorder="1"/>
    <xf numFmtId="164" fontId="33" fillId="6" borderId="32" xfId="2" applyNumberFormat="1" applyFont="1" applyFill="1" applyBorder="1"/>
    <xf numFmtId="0" fontId="25" fillId="0" borderId="0" xfId="2" applyFont="1" applyFill="1"/>
    <xf numFmtId="0" fontId="35" fillId="2" borderId="3" xfId="2" applyFont="1" applyFill="1" applyBorder="1" applyAlignment="1">
      <alignment horizontal="left"/>
    </xf>
    <xf numFmtId="0" fontId="36" fillId="3" borderId="2" xfId="2" applyFont="1" applyFill="1" applyBorder="1" applyAlignment="1">
      <alignment horizontal="right"/>
    </xf>
    <xf numFmtId="164" fontId="37" fillId="0" borderId="6" xfId="2" applyNumberFormat="1" applyFont="1" applyBorder="1" applyAlignment="1">
      <alignment horizontal="right"/>
    </xf>
    <xf numFmtId="164" fontId="37" fillId="4" borderId="6" xfId="2" applyNumberFormat="1" applyFont="1" applyFill="1" applyBorder="1" applyAlignment="1">
      <alignment horizontal="right"/>
    </xf>
    <xf numFmtId="164" fontId="37" fillId="5" borderId="4" xfId="2" applyNumberFormat="1" applyFont="1" applyFill="1" applyBorder="1" applyAlignment="1">
      <alignment horizontal="right"/>
    </xf>
    <xf numFmtId="164" fontId="37" fillId="6" borderId="7" xfId="2" applyNumberFormat="1" applyFont="1" applyFill="1" applyBorder="1" applyAlignment="1">
      <alignment horizontal="right"/>
    </xf>
    <xf numFmtId="0" fontId="36" fillId="3" borderId="1" xfId="2" applyFont="1" applyFill="1" applyBorder="1" applyAlignment="1">
      <alignment horizontal="right"/>
    </xf>
    <xf numFmtId="0" fontId="39" fillId="3" borderId="0" xfId="2" applyFont="1" applyFill="1"/>
    <xf numFmtId="0" fontId="32" fillId="0" borderId="0" xfId="2" applyFont="1"/>
    <xf numFmtId="0" fontId="36" fillId="4" borderId="0" xfId="2" applyFont="1" applyFill="1" applyAlignment="1">
      <alignment horizontal="left"/>
    </xf>
    <xf numFmtId="0" fontId="40" fillId="0" borderId="0" xfId="0" applyFont="1"/>
    <xf numFmtId="0" fontId="42" fillId="0" borderId="0" xfId="0" applyFont="1"/>
    <xf numFmtId="0" fontId="31" fillId="0" borderId="0" xfId="0" applyFont="1"/>
    <xf numFmtId="0" fontId="31" fillId="0" borderId="0" xfId="0" applyFont="1" applyAlignment="1">
      <alignment horizontal="right"/>
    </xf>
    <xf numFmtId="164" fontId="38" fillId="4" borderId="12" xfId="0" applyNumberFormat="1" applyFont="1" applyFill="1" applyBorder="1" applyAlignment="1">
      <alignment horizontal="right"/>
    </xf>
    <xf numFmtId="0" fontId="43" fillId="0" borderId="26" xfId="2" applyFont="1" applyBorder="1"/>
    <xf numFmtId="164" fontId="3" fillId="0" borderId="0" xfId="2" applyNumberFormat="1" applyFont="1" applyFill="1" applyBorder="1"/>
    <xf numFmtId="164" fontId="32" fillId="0" borderId="0" xfId="2" applyNumberFormat="1" applyFont="1" applyBorder="1"/>
    <xf numFmtId="0" fontId="40" fillId="0" borderId="0" xfId="0" applyFont="1" applyBorder="1"/>
    <xf numFmtId="0" fontId="38" fillId="4" borderId="0" xfId="2" applyFont="1" applyFill="1" applyAlignment="1">
      <alignment horizontal="left"/>
    </xf>
    <xf numFmtId="0" fontId="2" fillId="0" borderId="13" xfId="0" applyFont="1" applyBorder="1" applyAlignment="1">
      <alignment wrapText="1"/>
    </xf>
    <xf numFmtId="0" fontId="2" fillId="0" borderId="13" xfId="0" applyFont="1" applyBorder="1"/>
    <xf numFmtId="164" fontId="3" fillId="0" borderId="0" xfId="2" applyNumberFormat="1" applyFill="1"/>
    <xf numFmtId="4" fontId="44" fillId="0" borderId="28" xfId="0" applyNumberFormat="1" applyFont="1" applyBorder="1"/>
    <xf numFmtId="4" fontId="44" fillId="0" borderId="9" xfId="0" applyNumberFormat="1" applyFont="1" applyBorder="1"/>
    <xf numFmtId="2" fontId="32" fillId="0" borderId="35" xfId="0" applyNumberFormat="1" applyFont="1" applyBorder="1"/>
    <xf numFmtId="2" fontId="32" fillId="0" borderId="12" xfId="0" applyNumberFormat="1" applyFont="1" applyBorder="1"/>
    <xf numFmtId="0" fontId="32" fillId="0" borderId="35" xfId="0" applyFont="1" applyBorder="1"/>
    <xf numFmtId="0" fontId="32" fillId="0" borderId="12" xfId="0" applyFont="1" applyBorder="1"/>
    <xf numFmtId="2" fontId="32" fillId="0" borderId="9" xfId="0" applyNumberFormat="1" applyFont="1" applyBorder="1"/>
    <xf numFmtId="164" fontId="32" fillId="0" borderId="35" xfId="2" applyNumberFormat="1" applyFont="1" applyBorder="1"/>
    <xf numFmtId="2" fontId="32" fillId="0" borderId="37" xfId="0" applyNumberFormat="1" applyFont="1" applyBorder="1"/>
    <xf numFmtId="2" fontId="32" fillId="0" borderId="15" xfId="0" applyNumberFormat="1" applyFont="1" applyBorder="1"/>
    <xf numFmtId="0" fontId="32" fillId="0" borderId="31" xfId="0" applyFont="1" applyBorder="1"/>
    <xf numFmtId="164" fontId="33" fillId="0" borderId="6" xfId="2" applyNumberFormat="1" applyFont="1" applyBorder="1"/>
    <xf numFmtId="2" fontId="32" fillId="0" borderId="17" xfId="0" applyNumberFormat="1" applyFont="1" applyBorder="1"/>
    <xf numFmtId="4" fontId="32" fillId="0" borderId="12" xfId="0" applyNumberFormat="1" applyFont="1" applyBorder="1"/>
    <xf numFmtId="0" fontId="45" fillId="0" borderId="8" xfId="2" applyFont="1" applyBorder="1" applyAlignment="1">
      <alignment horizontal="left"/>
    </xf>
    <xf numFmtId="0" fontId="45" fillId="0" borderId="11" xfId="2" applyFont="1" applyBorder="1" applyAlignment="1">
      <alignment horizontal="left"/>
    </xf>
    <xf numFmtId="0" fontId="45" fillId="3" borderId="8" xfId="2" applyFont="1" applyFill="1" applyBorder="1" applyAlignment="1">
      <alignment horizontal="left"/>
    </xf>
    <xf numFmtId="0" fontId="45" fillId="3" borderId="18" xfId="2" applyFont="1" applyFill="1" applyBorder="1" applyAlignment="1">
      <alignment horizontal="left"/>
    </xf>
    <xf numFmtId="0" fontId="45" fillId="0" borderId="14" xfId="2" applyFont="1" applyBorder="1" applyAlignment="1">
      <alignment horizontal="left"/>
    </xf>
    <xf numFmtId="0" fontId="27" fillId="0" borderId="11" xfId="2" applyFont="1" applyBorder="1"/>
    <xf numFmtId="0" fontId="46" fillId="0" borderId="11" xfId="2" applyFont="1" applyBorder="1"/>
    <xf numFmtId="0" fontId="27" fillId="0" borderId="0" xfId="2" applyFont="1"/>
    <xf numFmtId="0" fontId="45" fillId="3" borderId="21" xfId="2" applyFont="1" applyFill="1" applyBorder="1" applyAlignment="1">
      <alignment horizontal="left"/>
    </xf>
    <xf numFmtId="0" fontId="45" fillId="3" borderId="24" xfId="2" applyFont="1" applyFill="1" applyBorder="1" applyAlignment="1">
      <alignment horizontal="left"/>
    </xf>
    <xf numFmtId="0" fontId="47" fillId="0" borderId="0" xfId="0" applyFont="1"/>
    <xf numFmtId="0" fontId="46" fillId="0" borderId="0" xfId="0" applyFont="1"/>
    <xf numFmtId="0" fontId="46" fillId="0" borderId="10" xfId="0" applyFont="1" applyBorder="1" applyAlignment="1">
      <alignment wrapText="1"/>
    </xf>
    <xf numFmtId="0" fontId="48" fillId="0" borderId="13" xfId="0" applyFont="1" applyBorder="1" applyAlignment="1">
      <alignment wrapText="1"/>
    </xf>
    <xf numFmtId="164" fontId="45" fillId="4" borderId="12" xfId="0" applyNumberFormat="1" applyFont="1" applyFill="1" applyBorder="1" applyAlignment="1">
      <alignment horizontal="right"/>
    </xf>
    <xf numFmtId="0" fontId="46" fillId="0" borderId="10" xfId="0" applyFont="1" applyBorder="1"/>
    <xf numFmtId="0" fontId="48" fillId="0" borderId="13" xfId="0" applyFont="1" applyBorder="1"/>
    <xf numFmtId="0" fontId="46" fillId="0" borderId="0" xfId="0" applyFont="1" applyAlignment="1">
      <alignment horizontal="right"/>
    </xf>
    <xf numFmtId="0" fontId="49" fillId="0" borderId="34" xfId="2" applyFont="1" applyBorder="1" applyAlignment="1">
      <alignment horizontal="left"/>
    </xf>
    <xf numFmtId="0" fontId="45" fillId="8" borderId="23" xfId="2" applyFont="1" applyFill="1" applyBorder="1" applyAlignment="1">
      <alignment horizontal="left"/>
    </xf>
    <xf numFmtId="0" fontId="50" fillId="0" borderId="0" xfId="2" applyFont="1" applyFill="1"/>
    <xf numFmtId="0" fontId="51" fillId="0" borderId="0" xfId="2" applyFont="1" applyFill="1"/>
    <xf numFmtId="0" fontId="52" fillId="0" borderId="34" xfId="2" applyFont="1" applyBorder="1" applyAlignment="1">
      <alignment horizontal="left"/>
    </xf>
    <xf numFmtId="0" fontId="27" fillId="8" borderId="23" xfId="2" applyFont="1" applyFill="1" applyBorder="1" applyAlignment="1">
      <alignment horizontal="left"/>
    </xf>
    <xf numFmtId="0" fontId="52" fillId="9" borderId="23" xfId="2" applyFont="1" applyFill="1" applyBorder="1" applyAlignment="1">
      <alignment horizontal="left"/>
    </xf>
    <xf numFmtId="0" fontId="49" fillId="9" borderId="23" xfId="2" applyFont="1" applyFill="1" applyBorder="1" applyAlignment="1">
      <alignment horizontal="left"/>
    </xf>
    <xf numFmtId="0" fontId="53" fillId="0" borderId="8" xfId="2" applyFont="1" applyBorder="1" applyAlignment="1">
      <alignment horizontal="left"/>
    </xf>
    <xf numFmtId="0" fontId="53" fillId="0" borderId="11" xfId="2" applyFont="1" applyBorder="1" applyAlignment="1">
      <alignment horizontal="left"/>
    </xf>
    <xf numFmtId="0" fontId="54" fillId="0" borderId="11" xfId="2" applyFont="1" applyBorder="1"/>
    <xf numFmtId="0" fontId="55" fillId="0" borderId="11" xfId="2" applyFont="1" applyBorder="1"/>
    <xf numFmtId="0" fontId="55" fillId="0" borderId="18" xfId="2" applyFont="1" applyBorder="1"/>
    <xf numFmtId="0" fontId="53" fillId="3" borderId="21" xfId="2" applyFont="1" applyFill="1" applyBorder="1" applyAlignment="1">
      <alignment horizontal="left"/>
    </xf>
    <xf numFmtId="0" fontId="53" fillId="3" borderId="24" xfId="2" applyFont="1" applyFill="1" applyBorder="1" applyAlignment="1">
      <alignment horizontal="left"/>
    </xf>
    <xf numFmtId="0" fontId="56" fillId="0" borderId="34" xfId="2" applyFont="1" applyBorder="1" applyAlignment="1">
      <alignment horizontal="left"/>
    </xf>
    <xf numFmtId="0" fontId="53" fillId="8" borderId="23" xfId="2" applyFont="1" applyFill="1" applyBorder="1" applyAlignment="1">
      <alignment horizontal="left"/>
    </xf>
    <xf numFmtId="0" fontId="56" fillId="9" borderId="23" xfId="2" applyFont="1" applyFill="1" applyBorder="1" applyAlignment="1">
      <alignment horizontal="left"/>
    </xf>
    <xf numFmtId="0" fontId="53" fillId="3" borderId="8" xfId="2" applyFont="1" applyFill="1" applyBorder="1" applyAlignment="1">
      <alignment horizontal="left"/>
    </xf>
    <xf numFmtId="0" fontId="53" fillId="3" borderId="18" xfId="2" applyFont="1" applyFill="1" applyBorder="1" applyAlignment="1">
      <alignment horizontal="left"/>
    </xf>
    <xf numFmtId="0" fontId="54" fillId="0" borderId="0" xfId="2" applyFont="1"/>
    <xf numFmtId="0" fontId="55" fillId="0" borderId="10" xfId="0" applyFont="1" applyBorder="1" applyAlignment="1">
      <alignment wrapText="1"/>
    </xf>
    <xf numFmtId="0" fontId="55" fillId="0" borderId="10" xfId="0" applyFont="1" applyBorder="1"/>
    <xf numFmtId="0" fontId="57" fillId="3" borderId="8" xfId="2" applyFont="1" applyFill="1" applyBorder="1" applyAlignment="1">
      <alignment horizontal="left"/>
    </xf>
    <xf numFmtId="0" fontId="57" fillId="3" borderId="18" xfId="2" applyFont="1" applyFill="1" applyBorder="1" applyAlignment="1">
      <alignment horizontal="left"/>
    </xf>
    <xf numFmtId="0" fontId="12" fillId="0" borderId="36" xfId="2" applyFont="1" applyBorder="1" applyAlignment="1">
      <alignment horizontal="left"/>
    </xf>
    <xf numFmtId="0" fontId="58" fillId="0" borderId="11" xfId="2" applyFont="1" applyBorder="1"/>
    <xf numFmtId="0" fontId="58" fillId="0" borderId="18" xfId="2" applyFont="1" applyBorder="1"/>
    <xf numFmtId="0" fontId="57" fillId="0" borderId="8" xfId="2" applyFont="1" applyBorder="1" applyAlignment="1">
      <alignment horizontal="left"/>
    </xf>
    <xf numFmtId="0" fontId="57" fillId="0" borderId="11" xfId="2" applyFont="1" applyBorder="1" applyAlignment="1">
      <alignment horizontal="left"/>
    </xf>
    <xf numFmtId="0" fontId="59" fillId="0" borderId="11" xfId="2" applyFont="1" applyBorder="1"/>
    <xf numFmtId="2" fontId="32" fillId="0" borderId="38" xfId="0" applyNumberFormat="1" applyFont="1" applyBorder="1"/>
    <xf numFmtId="2" fontId="32" fillId="0" borderId="32" xfId="0" applyNumberFormat="1" applyFont="1" applyBorder="1"/>
    <xf numFmtId="2" fontId="32" fillId="0" borderId="19" xfId="0" applyNumberFormat="1" applyFont="1" applyBorder="1"/>
    <xf numFmtId="4" fontId="32" fillId="0" borderId="11" xfId="0" applyNumberFormat="1" applyFont="1" applyBorder="1"/>
    <xf numFmtId="0" fontId="32" fillId="0" borderId="11" xfId="0" applyFont="1" applyBorder="1"/>
    <xf numFmtId="2" fontId="32" fillId="0" borderId="11" xfId="0" applyNumberFormat="1" applyFont="1" applyBorder="1"/>
    <xf numFmtId="2" fontId="32" fillId="0" borderId="18" xfId="0" applyNumberFormat="1" applyFont="1" applyBorder="1"/>
    <xf numFmtId="0" fontId="0" fillId="0" borderId="0" xfId="0"/>
    <xf numFmtId="0" fontId="0" fillId="0" borderId="0" xfId="0"/>
    <xf numFmtId="0" fontId="17" fillId="0" borderId="0" xfId="3" applyFont="1" applyFill="1"/>
    <xf numFmtId="0" fontId="26" fillId="0" borderId="26" xfId="2" applyFont="1" applyBorder="1"/>
    <xf numFmtId="0" fontId="13" fillId="2" borderId="1" xfId="2" applyFont="1" applyFill="1" applyBorder="1" applyAlignment="1">
      <alignment horizontal="center" vertical="center"/>
    </xf>
    <xf numFmtId="0" fontId="60" fillId="2" borderId="3" xfId="2" applyFont="1" applyFill="1" applyBorder="1" applyAlignment="1">
      <alignment horizontal="left"/>
    </xf>
    <xf numFmtId="164" fontId="32" fillId="10" borderId="11" xfId="2" applyNumberFormat="1" applyFont="1" applyFill="1" applyBorder="1"/>
    <xf numFmtId="0" fontId="3" fillId="0" borderId="11" xfId="2" applyBorder="1"/>
    <xf numFmtId="0" fontId="3" fillId="0" borderId="0" xfId="2"/>
    <xf numFmtId="164" fontId="5" fillId="3" borderId="22" xfId="2" applyNumberFormat="1" applyFont="1" applyFill="1" applyBorder="1"/>
    <xf numFmtId="164" fontId="5" fillId="5" borderId="19" xfId="2" applyNumberFormat="1" applyFont="1" applyFill="1" applyBorder="1"/>
    <xf numFmtId="164" fontId="5" fillId="6" borderId="29" xfId="2" applyNumberFormat="1" applyFont="1" applyFill="1" applyBorder="1"/>
    <xf numFmtId="164" fontId="5" fillId="3" borderId="33" xfId="2" applyNumberFormat="1" applyFont="1" applyFill="1" applyBorder="1"/>
    <xf numFmtId="164" fontId="5" fillId="5" borderId="18" xfId="2" applyNumberFormat="1" applyFont="1" applyFill="1" applyBorder="1"/>
    <xf numFmtId="164" fontId="5" fillId="6" borderId="25" xfId="2" applyNumberFormat="1" applyFont="1" applyFill="1" applyBorder="1"/>
    <xf numFmtId="0" fontId="14" fillId="0" borderId="34" xfId="2" applyFont="1" applyBorder="1" applyAlignment="1">
      <alignment horizontal="left"/>
    </xf>
    <xf numFmtId="164" fontId="5" fillId="4" borderId="19" xfId="3" applyNumberFormat="1" applyFont="1" applyFill="1" applyBorder="1"/>
    <xf numFmtId="164" fontId="5" fillId="5" borderId="8" xfId="2" applyNumberFormat="1" applyFont="1" applyFill="1" applyBorder="1"/>
    <xf numFmtId="164" fontId="5" fillId="6" borderId="8" xfId="2" applyNumberFormat="1" applyFont="1" applyFill="1" applyBorder="1"/>
    <xf numFmtId="0" fontId="15" fillId="8" borderId="23" xfId="2" applyFont="1" applyFill="1" applyBorder="1" applyAlignment="1">
      <alignment horizontal="left"/>
    </xf>
    <xf numFmtId="0" fontId="14" fillId="9" borderId="23" xfId="2" applyFont="1" applyFill="1" applyBorder="1" applyAlignment="1">
      <alignment horizontal="left"/>
    </xf>
    <xf numFmtId="0" fontId="22" fillId="0" borderId="0" xfId="0" applyFont="1"/>
    <xf numFmtId="164" fontId="3" fillId="4" borderId="0" xfId="2" applyNumberFormat="1" applyFill="1"/>
    <xf numFmtId="0" fontId="61" fillId="0" borderId="0" xfId="2" applyFont="1" applyFill="1"/>
    <xf numFmtId="0" fontId="13" fillId="2" borderId="3" xfId="2" applyFont="1" applyFill="1" applyBorder="1" applyAlignment="1">
      <alignment horizontal="left"/>
    </xf>
    <xf numFmtId="164" fontId="5" fillId="4" borderId="19" xfId="2" applyNumberFormat="1" applyFont="1" applyFill="1" applyBorder="1"/>
    <xf numFmtId="164" fontId="5" fillId="4" borderId="18" xfId="2" applyNumberFormat="1" applyFont="1" applyFill="1" applyBorder="1"/>
    <xf numFmtId="164" fontId="5" fillId="4" borderId="8" xfId="2" applyNumberFormat="1" applyFont="1" applyFill="1" applyBorder="1"/>
    <xf numFmtId="0" fontId="3" fillId="0" borderId="0" xfId="2" applyAlignment="1">
      <alignment horizontal="left"/>
    </xf>
    <xf numFmtId="0" fontId="63" fillId="3" borderId="0" xfId="2" applyFont="1" applyFill="1"/>
    <xf numFmtId="164" fontId="62" fillId="0" borderId="0" xfId="2" applyNumberFormat="1" applyFont="1" applyBorder="1"/>
    <xf numFmtId="164" fontId="62" fillId="0" borderId="26" xfId="2" applyNumberFormat="1" applyFont="1" applyBorder="1"/>
    <xf numFmtId="164" fontId="62" fillId="0" borderId="0" xfId="2" applyNumberFormat="1" applyFont="1"/>
    <xf numFmtId="0" fontId="60" fillId="2" borderId="1" xfId="2" applyFont="1" applyFill="1" applyBorder="1" applyAlignment="1">
      <alignment horizontal="center" vertical="center"/>
    </xf>
    <xf numFmtId="164" fontId="64" fillId="2" borderId="4" xfId="2" applyNumberFormat="1" applyFont="1" applyFill="1" applyBorder="1" applyAlignment="1">
      <alignment horizontal="right"/>
    </xf>
    <xf numFmtId="164" fontId="64" fillId="5" borderId="4" xfId="2" applyNumberFormat="1" applyFont="1" applyFill="1" applyBorder="1" applyAlignment="1">
      <alignment horizontal="right"/>
    </xf>
    <xf numFmtId="164" fontId="64" fillId="6" borderId="5" xfId="2" applyNumberFormat="1" applyFont="1" applyFill="1" applyBorder="1" applyAlignment="1">
      <alignment horizontal="right"/>
    </xf>
    <xf numFmtId="0" fontId="65" fillId="3" borderId="2" xfId="2" applyFont="1" applyFill="1" applyBorder="1" applyAlignment="1">
      <alignment horizontal="right"/>
    </xf>
    <xf numFmtId="164" fontId="62" fillId="0" borderId="18" xfId="2" applyNumberFormat="1" applyFont="1" applyBorder="1"/>
    <xf numFmtId="164" fontId="62" fillId="4" borderId="16" xfId="2" applyNumberFormat="1" applyFont="1" applyFill="1" applyBorder="1"/>
    <xf numFmtId="164" fontId="62" fillId="5" borderId="18" xfId="2" applyNumberFormat="1" applyFont="1" applyFill="1" applyBorder="1"/>
    <xf numFmtId="164" fontId="62" fillId="7" borderId="18" xfId="2" applyNumberFormat="1" applyFont="1" applyFill="1" applyBorder="1"/>
    <xf numFmtId="0" fontId="65" fillId="3" borderId="1" xfId="2" applyFont="1" applyFill="1" applyBorder="1" applyAlignment="1">
      <alignment horizontal="right"/>
    </xf>
    <xf numFmtId="164" fontId="62" fillId="4" borderId="0" xfId="2" applyNumberFormat="1" applyFont="1" applyFill="1"/>
    <xf numFmtId="0" fontId="62" fillId="0" borderId="0" xfId="2" applyFont="1"/>
    <xf numFmtId="0" fontId="65" fillId="4" borderId="0" xfId="2" applyFont="1" applyFill="1" applyAlignment="1">
      <alignment horizontal="left"/>
    </xf>
    <xf numFmtId="0" fontId="66" fillId="0" borderId="0" xfId="0" applyFont="1" applyBorder="1"/>
    <xf numFmtId="0" fontId="68" fillId="4" borderId="0" xfId="2" applyFont="1" applyFill="1" applyAlignment="1">
      <alignment horizontal="left"/>
    </xf>
    <xf numFmtId="0" fontId="69" fillId="0" borderId="0" xfId="0" applyFont="1"/>
    <xf numFmtId="0" fontId="70" fillId="0" borderId="0" xfId="0" applyFont="1"/>
    <xf numFmtId="0" fontId="70" fillId="0" borderId="0" xfId="0" applyFont="1" applyAlignment="1">
      <alignment horizontal="right"/>
    </xf>
    <xf numFmtId="0" fontId="71" fillId="2" borderId="1" xfId="2" applyFont="1" applyFill="1" applyBorder="1" applyAlignment="1">
      <alignment horizontal="center" vertical="center"/>
    </xf>
    <xf numFmtId="0" fontId="71" fillId="2" borderId="3" xfId="2" applyFont="1" applyFill="1" applyBorder="1" applyAlignment="1">
      <alignment horizontal="left"/>
    </xf>
    <xf numFmtId="0" fontId="68" fillId="3" borderId="8" xfId="2" applyFont="1" applyFill="1" applyBorder="1" applyAlignment="1">
      <alignment horizontal="left"/>
    </xf>
    <xf numFmtId="0" fontId="68" fillId="3" borderId="18" xfId="2" applyFont="1" applyFill="1" applyBorder="1" applyAlignment="1">
      <alignment horizontal="left"/>
    </xf>
    <xf numFmtId="0" fontId="68" fillId="0" borderId="8" xfId="2" applyFont="1" applyBorder="1" applyAlignment="1">
      <alignment horizontal="left"/>
    </xf>
    <xf numFmtId="0" fontId="68" fillId="0" borderId="11" xfId="2" applyFont="1" applyBorder="1" applyAlignment="1">
      <alignment horizontal="left"/>
    </xf>
    <xf numFmtId="0" fontId="62" fillId="0" borderId="11" xfId="2" applyFont="1" applyBorder="1"/>
    <xf numFmtId="0" fontId="70" fillId="0" borderId="11" xfId="2" applyFont="1" applyBorder="1"/>
    <xf numFmtId="0" fontId="70" fillId="0" borderId="18" xfId="2" applyFont="1" applyBorder="1"/>
    <xf numFmtId="0" fontId="68" fillId="3" borderId="21" xfId="2" applyFont="1" applyFill="1" applyBorder="1" applyAlignment="1">
      <alignment horizontal="left"/>
    </xf>
    <xf numFmtId="164" fontId="72" fillId="3" borderId="22" xfId="2" applyNumberFormat="1" applyFont="1" applyFill="1" applyBorder="1"/>
    <xf numFmtId="164" fontId="72" fillId="4" borderId="19" xfId="2" applyNumberFormat="1" applyFont="1" applyFill="1" applyBorder="1"/>
    <xf numFmtId="164" fontId="72" fillId="5" borderId="19" xfId="2" applyNumberFormat="1" applyFont="1" applyFill="1" applyBorder="1"/>
    <xf numFmtId="164" fontId="72" fillId="6" borderId="29" xfId="2" applyNumberFormat="1" applyFont="1" applyFill="1" applyBorder="1"/>
    <xf numFmtId="0" fontId="68" fillId="3" borderId="24" xfId="2" applyFont="1" applyFill="1" applyBorder="1" applyAlignment="1">
      <alignment horizontal="left"/>
    </xf>
    <xf numFmtId="164" fontId="72" fillId="3" borderId="33" xfId="2" applyNumberFormat="1" applyFont="1" applyFill="1" applyBorder="1"/>
    <xf numFmtId="164" fontId="72" fillId="4" borderId="18" xfId="2" applyNumberFormat="1" applyFont="1" applyFill="1" applyBorder="1"/>
    <xf numFmtId="164" fontId="72" fillId="5" borderId="18" xfId="2" applyNumberFormat="1" applyFont="1" applyFill="1" applyBorder="1"/>
    <xf numFmtId="164" fontId="72" fillId="6" borderId="25" xfId="2" applyNumberFormat="1" applyFont="1" applyFill="1" applyBorder="1"/>
    <xf numFmtId="164" fontId="72" fillId="4" borderId="8" xfId="2" applyNumberFormat="1" applyFont="1" applyFill="1" applyBorder="1"/>
    <xf numFmtId="164" fontId="72" fillId="5" borderId="8" xfId="2" applyNumberFormat="1" applyFont="1" applyFill="1" applyBorder="1"/>
    <xf numFmtId="164" fontId="72" fillId="6" borderId="8" xfId="2" applyNumberFormat="1" applyFont="1" applyFill="1" applyBorder="1"/>
    <xf numFmtId="164" fontId="62" fillId="0" borderId="11" xfId="2" applyNumberFormat="1" applyFont="1" applyBorder="1"/>
    <xf numFmtId="164" fontId="62" fillId="4" borderId="11" xfId="2" applyNumberFormat="1" applyFont="1" applyFill="1" applyBorder="1"/>
    <xf numFmtId="164" fontId="62" fillId="5" borderId="11" xfId="2" applyNumberFormat="1" applyFont="1" applyFill="1" applyBorder="1"/>
    <xf numFmtId="164" fontId="62" fillId="6" borderId="11" xfId="2" applyNumberFormat="1" applyFont="1" applyFill="1" applyBorder="1"/>
    <xf numFmtId="164" fontId="62" fillId="7" borderId="11" xfId="2" applyNumberFormat="1" applyFont="1" applyFill="1" applyBorder="1"/>
    <xf numFmtId="0" fontId="70" fillId="0" borderId="10" xfId="0" applyFont="1" applyBorder="1" applyAlignment="1">
      <alignment wrapText="1"/>
    </xf>
    <xf numFmtId="164" fontId="68" fillId="4" borderId="12" xfId="0" applyNumberFormat="1" applyFont="1" applyFill="1" applyBorder="1" applyAlignment="1">
      <alignment horizontal="right"/>
    </xf>
    <xf numFmtId="165" fontId="70" fillId="5" borderId="11" xfId="0" applyNumberFormat="1" applyFont="1" applyFill="1" applyBorder="1" applyAlignment="1">
      <alignment wrapText="1"/>
    </xf>
    <xf numFmtId="165" fontId="70" fillId="6" borderId="11" xfId="0" applyNumberFormat="1" applyFont="1" applyFill="1" applyBorder="1" applyAlignment="1">
      <alignment wrapText="1"/>
    </xf>
    <xf numFmtId="0" fontId="70" fillId="0" borderId="10" xfId="0" applyFont="1" applyBorder="1"/>
    <xf numFmtId="165" fontId="70" fillId="5" borderId="11" xfId="0" applyNumberFormat="1" applyFont="1" applyFill="1" applyBorder="1"/>
    <xf numFmtId="165" fontId="70" fillId="6" borderId="11" xfId="0" applyNumberFormat="1" applyFont="1" applyFill="1" applyBorder="1"/>
    <xf numFmtId="164" fontId="3" fillId="0" borderId="19" xfId="2" applyNumberFormat="1" applyBorder="1"/>
    <xf numFmtId="164" fontId="3" fillId="4" borderId="17" xfId="2" applyNumberFormat="1" applyFill="1" applyBorder="1"/>
    <xf numFmtId="164" fontId="3" fillId="5" borderId="19" xfId="2" applyNumberFormat="1" applyFill="1" applyBorder="1"/>
    <xf numFmtId="164" fontId="3" fillId="6" borderId="19" xfId="2" applyNumberFormat="1" applyFill="1" applyBorder="1"/>
    <xf numFmtId="164" fontId="3" fillId="0" borderId="11" xfId="2" applyNumberFormat="1" applyBorder="1"/>
    <xf numFmtId="164" fontId="3" fillId="4" borderId="12" xfId="2" applyNumberFormat="1" applyFill="1" applyBorder="1"/>
    <xf numFmtId="164" fontId="3" fillId="5" borderId="11" xfId="2" applyNumberFormat="1" applyFill="1" applyBorder="1"/>
    <xf numFmtId="164" fontId="3" fillId="6" borderId="11" xfId="2" applyNumberFormat="1" applyFill="1" applyBorder="1"/>
    <xf numFmtId="164" fontId="3" fillId="5" borderId="18" xfId="2" applyNumberFormat="1" applyFill="1" applyBorder="1"/>
    <xf numFmtId="164" fontId="3" fillId="6" borderId="18" xfId="2" applyNumberFormat="1" applyFill="1" applyBorder="1"/>
    <xf numFmtId="164" fontId="3" fillId="7" borderId="11" xfId="2" applyNumberFormat="1" applyFill="1" applyBorder="1"/>
    <xf numFmtId="0" fontId="73" fillId="0" borderId="34" xfId="2" applyFont="1" applyBorder="1" applyAlignment="1">
      <alignment horizontal="left"/>
    </xf>
    <xf numFmtId="0" fontId="17" fillId="11" borderId="0" xfId="2" applyFont="1" applyFill="1"/>
    <xf numFmtId="164" fontId="74" fillId="0" borderId="6" xfId="2" applyNumberFormat="1" applyFont="1" applyBorder="1" applyAlignment="1">
      <alignment horizontal="right"/>
    </xf>
    <xf numFmtId="164" fontId="74" fillId="4" borderId="6" xfId="2" applyNumberFormat="1" applyFont="1" applyFill="1" applyBorder="1" applyAlignment="1">
      <alignment horizontal="right"/>
    </xf>
    <xf numFmtId="164" fontId="74" fillId="5" borderId="4" xfId="2" applyNumberFormat="1" applyFont="1" applyFill="1" applyBorder="1" applyAlignment="1">
      <alignment horizontal="right"/>
    </xf>
    <xf numFmtId="164" fontId="74" fillId="6" borderId="7" xfId="2" applyNumberFormat="1" applyFont="1" applyFill="1" applyBorder="1" applyAlignment="1">
      <alignment horizontal="right"/>
    </xf>
    <xf numFmtId="164" fontId="70" fillId="0" borderId="19" xfId="2" applyNumberFormat="1" applyFont="1" applyBorder="1"/>
    <xf numFmtId="164" fontId="70" fillId="4" borderId="19" xfId="2" applyNumberFormat="1" applyFont="1" applyFill="1" applyBorder="1"/>
    <xf numFmtId="164" fontId="70" fillId="5" borderId="19" xfId="2" applyNumberFormat="1" applyFont="1" applyFill="1" applyBorder="1"/>
    <xf numFmtId="164" fontId="70" fillId="7" borderId="19" xfId="2" applyNumberFormat="1" applyFont="1" applyFill="1" applyBorder="1"/>
    <xf numFmtId="164" fontId="62" fillId="0" borderId="8" xfId="2" applyNumberFormat="1" applyFont="1" applyBorder="1"/>
    <xf numFmtId="164" fontId="62" fillId="4" borderId="8" xfId="2" applyNumberFormat="1" applyFont="1" applyFill="1" applyBorder="1"/>
    <xf numFmtId="164" fontId="62" fillId="5" borderId="8" xfId="2" applyNumberFormat="1" applyFont="1" applyFill="1" applyBorder="1"/>
    <xf numFmtId="164" fontId="62" fillId="7" borderId="8" xfId="2" applyNumberFormat="1" applyFont="1" applyFill="1" applyBorder="1"/>
    <xf numFmtId="164" fontId="62" fillId="4" borderId="12" xfId="2" applyNumberFormat="1" applyFont="1" applyFill="1" applyBorder="1"/>
    <xf numFmtId="164" fontId="62" fillId="0" borderId="14" xfId="2" applyNumberFormat="1" applyFont="1" applyBorder="1"/>
    <xf numFmtId="164" fontId="62" fillId="4" borderId="15" xfId="2" applyNumberFormat="1" applyFont="1" applyFill="1" applyBorder="1"/>
    <xf numFmtId="164" fontId="62" fillId="5" borderId="14" xfId="2" applyNumberFormat="1" applyFont="1" applyFill="1" applyBorder="1"/>
    <xf numFmtId="164" fontId="62" fillId="7" borderId="14" xfId="2" applyNumberFormat="1" applyFont="1" applyFill="1" applyBorder="1"/>
    <xf numFmtId="164" fontId="75" fillId="0" borderId="4" xfId="2" applyNumberFormat="1" applyFont="1" applyBorder="1"/>
    <xf numFmtId="164" fontId="75" fillId="4" borderId="4" xfId="2" applyNumberFormat="1" applyFont="1" applyFill="1" applyBorder="1"/>
    <xf numFmtId="164" fontId="75" fillId="5" borderId="4" xfId="2" applyNumberFormat="1" applyFont="1" applyFill="1" applyBorder="1"/>
    <xf numFmtId="164" fontId="75" fillId="6" borderId="32" xfId="2" applyNumberFormat="1" applyFont="1" applyFill="1" applyBorder="1"/>
    <xf numFmtId="164" fontId="62" fillId="0" borderId="19" xfId="2" applyNumberFormat="1" applyFont="1" applyBorder="1"/>
    <xf numFmtId="164" fontId="62" fillId="4" borderId="17" xfId="2" applyNumberFormat="1" applyFont="1" applyFill="1" applyBorder="1"/>
    <xf numFmtId="164" fontId="62" fillId="5" borderId="19" xfId="2" applyNumberFormat="1" applyFont="1" applyFill="1" applyBorder="1"/>
    <xf numFmtId="164" fontId="62" fillId="6" borderId="19" xfId="2" applyNumberFormat="1" applyFont="1" applyFill="1" applyBorder="1"/>
    <xf numFmtId="164" fontId="62" fillId="6" borderId="18" xfId="2" applyNumberFormat="1" applyFont="1" applyFill="1" applyBorder="1"/>
    <xf numFmtId="164" fontId="75" fillId="6" borderId="5" xfId="2" applyNumberFormat="1" applyFont="1" applyFill="1" applyBorder="1"/>
    <xf numFmtId="164" fontId="62" fillId="4" borderId="18" xfId="2" applyNumberFormat="1" applyFont="1" applyFill="1" applyBorder="1"/>
    <xf numFmtId="164" fontId="75" fillId="0" borderId="6" xfId="2" applyNumberFormat="1" applyFont="1" applyBorder="1" applyAlignment="1">
      <alignment horizontal="right"/>
    </xf>
    <xf numFmtId="164" fontId="75" fillId="4" borderId="6" xfId="2" applyNumberFormat="1" applyFont="1" applyFill="1" applyBorder="1" applyAlignment="1">
      <alignment horizontal="right"/>
    </xf>
    <xf numFmtId="164" fontId="75" fillId="5" borderId="4" xfId="2" applyNumberFormat="1" applyFont="1" applyFill="1" applyBorder="1" applyAlignment="1">
      <alignment horizontal="right"/>
    </xf>
    <xf numFmtId="164" fontId="75" fillId="6" borderId="7" xfId="2" applyNumberFormat="1" applyFont="1" applyFill="1" applyBorder="1" applyAlignment="1">
      <alignment horizontal="right"/>
    </xf>
    <xf numFmtId="164" fontId="62" fillId="7" borderId="19" xfId="2" applyNumberFormat="1" applyFont="1" applyFill="1" applyBorder="1"/>
    <xf numFmtId="0" fontId="76" fillId="0" borderId="34" xfId="2" applyFont="1" applyBorder="1" applyAlignment="1">
      <alignment horizontal="left"/>
    </xf>
    <xf numFmtId="0" fontId="68" fillId="8" borderId="23" xfId="2" applyFont="1" applyFill="1" applyBorder="1" applyAlignment="1">
      <alignment horizontal="left"/>
    </xf>
    <xf numFmtId="0" fontId="65" fillId="9" borderId="23" xfId="2" applyFont="1" applyFill="1" applyBorder="1" applyAlignment="1">
      <alignment horizontal="left"/>
    </xf>
    <xf numFmtId="0" fontId="0" fillId="0" borderId="0" xfId="0"/>
    <xf numFmtId="0" fontId="17" fillId="0" borderId="0" xfId="2" applyFont="1"/>
    <xf numFmtId="0" fontId="15" fillId="0" borderId="0" xfId="2" applyFont="1" applyAlignment="1">
      <alignment horizontal="left"/>
    </xf>
    <xf numFmtId="164" fontId="15" fillId="0" borderId="12" xfId="0" applyNumberFormat="1" applyFont="1" applyBorder="1" applyAlignment="1">
      <alignment horizontal="right"/>
    </xf>
    <xf numFmtId="165" fontId="10" fillId="0" borderId="11" xfId="0" applyNumberFormat="1" applyFont="1" applyBorder="1" applyAlignment="1">
      <alignment wrapText="1"/>
    </xf>
    <xf numFmtId="165" fontId="10" fillId="0" borderId="11" xfId="0" applyNumberFormat="1" applyFont="1" applyBorder="1"/>
    <xf numFmtId="0" fontId="23" fillId="0" borderId="0" xfId="0" applyFont="1" applyAlignment="1">
      <alignment wrapText="1"/>
    </xf>
    <xf numFmtId="0" fontId="0" fillId="0" borderId="0" xfId="0"/>
    <xf numFmtId="164" fontId="9" fillId="2" borderId="27" xfId="2" applyNumberFormat="1" applyFont="1" applyFill="1" applyBorder="1" applyAlignment="1">
      <alignment horizontal="center" vertical="center" wrapText="1"/>
    </xf>
    <xf numFmtId="164" fontId="3" fillId="0" borderId="30" xfId="0" applyNumberFormat="1" applyFont="1" applyBorder="1"/>
    <xf numFmtId="164" fontId="9" fillId="5" borderId="28" xfId="2" applyNumberFormat="1" applyFont="1" applyFill="1" applyBorder="1" applyAlignment="1">
      <alignment horizontal="center" vertical="center" wrapText="1"/>
    </xf>
    <xf numFmtId="164" fontId="3" fillId="5" borderId="31" xfId="0" applyNumberFormat="1" applyFont="1" applyFill="1" applyBorder="1"/>
    <xf numFmtId="164" fontId="9" fillId="6" borderId="29" xfId="2" applyNumberFormat="1" applyFont="1" applyFill="1" applyBorder="1" applyAlignment="1">
      <alignment horizontal="center" vertical="center" wrapText="1"/>
    </xf>
    <xf numFmtId="164" fontId="3" fillId="6" borderId="25" xfId="0" applyNumberFormat="1" applyFont="1" applyFill="1" applyBorder="1"/>
    <xf numFmtId="0" fontId="23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13" fillId="2" borderId="27" xfId="2" applyNumberFormat="1" applyFont="1" applyFill="1" applyBorder="1" applyAlignment="1">
      <alignment horizontal="center" vertical="center" wrapText="1"/>
    </xf>
    <xf numFmtId="164" fontId="13" fillId="5" borderId="28" xfId="2" applyNumberFormat="1" applyFont="1" applyFill="1" applyBorder="1" applyAlignment="1">
      <alignment horizontal="center" vertical="center" wrapText="1"/>
    </xf>
    <xf numFmtId="164" fontId="13" fillId="6" borderId="29" xfId="2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0" fontId="2" fillId="0" borderId="0" xfId="0" applyFont="1"/>
    <xf numFmtId="164" fontId="27" fillId="0" borderId="30" xfId="0" applyNumberFormat="1" applyFont="1" applyBorder="1"/>
    <xf numFmtId="164" fontId="27" fillId="5" borderId="31" xfId="0" applyNumberFormat="1" applyFont="1" applyFill="1" applyBorder="1"/>
    <xf numFmtId="164" fontId="27" fillId="6" borderId="25" xfId="0" applyNumberFormat="1" applyFont="1" applyFill="1" applyBorder="1"/>
    <xf numFmtId="0" fontId="25" fillId="0" borderId="0" xfId="2" applyFont="1" applyFill="1" applyAlignment="1">
      <alignment horizontal="left"/>
    </xf>
    <xf numFmtId="0" fontId="67" fillId="0" borderId="0" xfId="0" applyFont="1" applyAlignment="1">
      <alignment wrapText="1"/>
    </xf>
    <xf numFmtId="0" fontId="1" fillId="0" borderId="0" xfId="0" applyFont="1"/>
  </cellXfs>
  <cellStyles count="4">
    <cellStyle name="Normální" xfId="0" builtinId="0"/>
    <cellStyle name="normální 2" xfId="1" xr:uid="{00000000-0005-0000-0000-000001000000}"/>
    <cellStyle name="normální_rozbory PO 30 6 2004  " xfId="2" xr:uid="{00000000-0005-0000-0000-000002000000}"/>
    <cellStyle name="normální_rozbory PO 30 6 2004   2" xfId="3" xr:uid="{8F06C824-34F4-43CC-A540-8CBD8F10D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opLeftCell="A64" zoomScaleNormal="100" workbookViewId="0">
      <selection activeCell="I12" sqref="I11:I12"/>
    </sheetView>
  </sheetViews>
  <sheetFormatPr defaultRowHeight="14.4"/>
  <cols>
    <col min="1" max="1" width="60.33203125" customWidth="1"/>
    <col min="2" max="5" width="13.44140625" customWidth="1"/>
    <col min="9" max="9" width="10.109375" bestFit="1" customWidth="1"/>
  </cols>
  <sheetData>
    <row r="1" spans="1:11" ht="30.75" customHeight="1">
      <c r="A1" s="124" t="s">
        <v>94</v>
      </c>
      <c r="B1" s="125"/>
      <c r="C1" s="126"/>
      <c r="D1" s="1"/>
      <c r="E1" s="1"/>
    </row>
    <row r="2" spans="1:11" ht="16.2" thickBot="1">
      <c r="A2" s="202" t="s">
        <v>0</v>
      </c>
      <c r="B2" s="24"/>
      <c r="C2" s="25"/>
      <c r="D2" s="1"/>
      <c r="E2" s="1"/>
    </row>
    <row r="3" spans="1:11" ht="26.25" customHeight="1" thickBot="1">
      <c r="A3" s="26" t="s">
        <v>1</v>
      </c>
      <c r="B3" s="422" t="s">
        <v>73</v>
      </c>
      <c r="C3" s="422" t="s">
        <v>74</v>
      </c>
      <c r="D3" s="424" t="s">
        <v>75</v>
      </c>
      <c r="E3" s="426" t="s">
        <v>76</v>
      </c>
    </row>
    <row r="4" spans="1:11" ht="49.2" customHeight="1" thickBot="1">
      <c r="A4" s="2"/>
      <c r="B4" s="423"/>
      <c r="C4" s="423"/>
      <c r="D4" s="425"/>
      <c r="E4" s="427"/>
    </row>
    <row r="5" spans="1:11" ht="20.25" customHeight="1" thickBot="1">
      <c r="A5" s="2"/>
      <c r="B5" s="1"/>
      <c r="C5" s="1"/>
      <c r="D5" s="1"/>
      <c r="E5" s="1"/>
    </row>
    <row r="6" spans="1:11" ht="21" customHeight="1" thickBot="1">
      <c r="A6" s="27" t="s">
        <v>2</v>
      </c>
      <c r="B6" s="148">
        <f>SUM(B7+B43+B48)</f>
        <v>3748</v>
      </c>
      <c r="C6" s="148">
        <f>SUM(C7+C43+C48)</f>
        <v>3782</v>
      </c>
      <c r="D6" s="149">
        <f>SUM(D7+D43+D48)</f>
        <v>4260</v>
      </c>
      <c r="E6" s="150">
        <f>SUM(E7+E43+E48)</f>
        <v>4308</v>
      </c>
    </row>
    <row r="7" spans="1:11" ht="19.5" customHeight="1" thickBot="1">
      <c r="A7" s="30" t="s">
        <v>3</v>
      </c>
      <c r="B7" s="151">
        <f>SUM(B8:B42)</f>
        <v>3748</v>
      </c>
      <c r="C7" s="152">
        <f>SUM(C8:C42)</f>
        <v>3782</v>
      </c>
      <c r="D7" s="153">
        <f>SUM(D8:D42)</f>
        <v>4260</v>
      </c>
      <c r="E7" s="154">
        <f>SUM(E8:E42)</f>
        <v>4308</v>
      </c>
    </row>
    <row r="8" spans="1:11" ht="18" customHeight="1">
      <c r="A8" s="35" t="s">
        <v>4</v>
      </c>
      <c r="B8" s="127">
        <v>1500.5</v>
      </c>
      <c r="C8" s="128">
        <v>1500.5</v>
      </c>
      <c r="D8" s="129">
        <v>1610.5</v>
      </c>
      <c r="E8" s="130">
        <v>1650</v>
      </c>
    </row>
    <row r="9" spans="1:11" ht="18" customHeight="1">
      <c r="A9" s="5" t="s">
        <v>5</v>
      </c>
      <c r="B9" s="131">
        <v>1074</v>
      </c>
      <c r="C9" s="132">
        <v>1086</v>
      </c>
      <c r="D9" s="133">
        <v>1176</v>
      </c>
      <c r="E9" s="134">
        <v>1270</v>
      </c>
      <c r="I9" s="6"/>
    </row>
    <row r="10" spans="1:11" ht="18" customHeight="1">
      <c r="A10" s="5" t="s">
        <v>6</v>
      </c>
      <c r="B10" s="131"/>
      <c r="C10" s="132"/>
      <c r="D10" s="133"/>
      <c r="E10" s="134"/>
      <c r="I10" s="6"/>
    </row>
    <row r="11" spans="1:11" ht="18" customHeight="1">
      <c r="A11" s="5" t="s">
        <v>7</v>
      </c>
      <c r="B11" s="131"/>
      <c r="C11" s="132"/>
      <c r="D11" s="133"/>
      <c r="E11" s="134"/>
      <c r="I11" s="6"/>
    </row>
    <row r="12" spans="1:11" ht="18" customHeight="1">
      <c r="A12" s="5" t="s">
        <v>8</v>
      </c>
      <c r="B12" s="131"/>
      <c r="C12" s="132"/>
      <c r="D12" s="133"/>
      <c r="E12" s="134"/>
    </row>
    <row r="13" spans="1:11" ht="18" customHeight="1">
      <c r="A13" s="5" t="s">
        <v>9</v>
      </c>
      <c r="B13" s="131"/>
      <c r="C13" s="132"/>
      <c r="D13" s="133"/>
      <c r="E13" s="134"/>
      <c r="G13" s="7"/>
      <c r="H13" s="7"/>
      <c r="I13" s="8"/>
      <c r="J13" s="7"/>
      <c r="K13" s="7"/>
    </row>
    <row r="14" spans="1:11" ht="18" customHeight="1">
      <c r="A14" s="5" t="s">
        <v>10</v>
      </c>
      <c r="B14" s="131"/>
      <c r="C14" s="132"/>
      <c r="D14" s="133"/>
      <c r="E14" s="134"/>
    </row>
    <row r="15" spans="1:11" ht="18" customHeight="1">
      <c r="A15" s="5" t="s">
        <v>11</v>
      </c>
      <c r="B15" s="131">
        <v>50</v>
      </c>
      <c r="C15" s="132">
        <v>50</v>
      </c>
      <c r="D15" s="133">
        <v>60</v>
      </c>
      <c r="E15" s="134">
        <v>50</v>
      </c>
    </row>
    <row r="16" spans="1:11" ht="18" customHeight="1">
      <c r="A16" s="5" t="s">
        <v>12</v>
      </c>
      <c r="B16" s="131">
        <v>20</v>
      </c>
      <c r="C16" s="132">
        <v>27</v>
      </c>
      <c r="D16" s="133">
        <v>27</v>
      </c>
      <c r="E16" s="134">
        <v>27</v>
      </c>
    </row>
    <row r="17" spans="1:5" ht="18" customHeight="1">
      <c r="A17" s="5" t="s">
        <v>13</v>
      </c>
      <c r="B17" s="131">
        <v>4</v>
      </c>
      <c r="C17" s="132">
        <v>4</v>
      </c>
      <c r="D17" s="133">
        <v>4</v>
      </c>
      <c r="E17" s="134">
        <v>4</v>
      </c>
    </row>
    <row r="18" spans="1:5" ht="18" customHeight="1">
      <c r="A18" s="5" t="s">
        <v>14</v>
      </c>
      <c r="B18" s="131"/>
      <c r="C18" s="132"/>
      <c r="D18" s="133"/>
      <c r="E18" s="134"/>
    </row>
    <row r="19" spans="1:5" ht="18" customHeight="1">
      <c r="A19" s="5" t="s">
        <v>15</v>
      </c>
      <c r="B19" s="131">
        <v>450</v>
      </c>
      <c r="C19" s="132">
        <v>472</v>
      </c>
      <c r="D19" s="133">
        <v>550</v>
      </c>
      <c r="E19" s="134">
        <v>500</v>
      </c>
    </row>
    <row r="20" spans="1:5" ht="18" customHeight="1">
      <c r="A20" s="5" t="s">
        <v>16</v>
      </c>
      <c r="B20" s="135">
        <v>100</v>
      </c>
      <c r="C20" s="136">
        <v>100</v>
      </c>
      <c r="D20" s="137">
        <v>110</v>
      </c>
      <c r="E20" s="138">
        <v>110</v>
      </c>
    </row>
    <row r="21" spans="1:5" ht="18" customHeight="1">
      <c r="A21" s="5" t="s">
        <v>17</v>
      </c>
      <c r="B21" s="131">
        <v>34</v>
      </c>
      <c r="C21" s="132">
        <v>34</v>
      </c>
      <c r="D21" s="133">
        <v>38</v>
      </c>
      <c r="E21" s="134">
        <v>38</v>
      </c>
    </row>
    <row r="22" spans="1:5" ht="18" customHeight="1">
      <c r="A22" s="5" t="s">
        <v>18</v>
      </c>
      <c r="B22" s="131">
        <v>0.5</v>
      </c>
      <c r="C22" s="132">
        <v>0.5</v>
      </c>
      <c r="D22" s="133">
        <v>0.5</v>
      </c>
      <c r="E22" s="134">
        <v>1</v>
      </c>
    </row>
    <row r="23" spans="1:5" ht="18" customHeight="1">
      <c r="A23" s="5" t="s">
        <v>19</v>
      </c>
      <c r="B23" s="131">
        <v>116</v>
      </c>
      <c r="C23" s="132">
        <v>116</v>
      </c>
      <c r="D23" s="133">
        <v>130</v>
      </c>
      <c r="E23" s="134">
        <v>130</v>
      </c>
    </row>
    <row r="24" spans="1:5" ht="18" customHeight="1">
      <c r="A24" s="5" t="s">
        <v>20</v>
      </c>
      <c r="B24" s="131"/>
      <c r="C24" s="132"/>
      <c r="D24" s="133"/>
      <c r="E24" s="134"/>
    </row>
    <row r="25" spans="1:5" ht="18" customHeight="1">
      <c r="A25" s="5" t="s">
        <v>21</v>
      </c>
      <c r="B25" s="131"/>
      <c r="C25" s="132"/>
      <c r="D25" s="133"/>
      <c r="E25" s="134"/>
    </row>
    <row r="26" spans="1:5" ht="18" customHeight="1">
      <c r="A26" s="5" t="s">
        <v>22</v>
      </c>
      <c r="B26" s="40"/>
      <c r="C26" s="41"/>
      <c r="D26" s="42"/>
      <c r="E26" s="43"/>
    </row>
    <row r="27" spans="1:5" ht="18" customHeight="1">
      <c r="A27" s="5" t="s">
        <v>23</v>
      </c>
      <c r="B27" s="131"/>
      <c r="C27" s="132"/>
      <c r="D27" s="133"/>
      <c r="E27" s="134"/>
    </row>
    <row r="28" spans="1:5" ht="18" customHeight="1">
      <c r="A28" s="5" t="s">
        <v>24</v>
      </c>
      <c r="B28" s="131"/>
      <c r="C28" s="132"/>
      <c r="D28" s="133"/>
      <c r="E28" s="134"/>
    </row>
    <row r="29" spans="1:5" ht="18" customHeight="1">
      <c r="A29" s="5" t="s">
        <v>25</v>
      </c>
      <c r="B29" s="131"/>
      <c r="C29" s="132"/>
      <c r="D29" s="133"/>
      <c r="E29" s="134"/>
    </row>
    <row r="30" spans="1:5" ht="18" customHeight="1">
      <c r="A30" s="5" t="s">
        <v>26</v>
      </c>
      <c r="B30" s="131"/>
      <c r="C30" s="132"/>
      <c r="D30" s="133"/>
      <c r="E30" s="134"/>
    </row>
    <row r="31" spans="1:5" ht="18" customHeight="1">
      <c r="A31" s="5" t="s">
        <v>27</v>
      </c>
      <c r="B31" s="131"/>
      <c r="C31" s="132"/>
      <c r="D31" s="133"/>
      <c r="E31" s="134"/>
    </row>
    <row r="32" spans="1:5" ht="18" customHeight="1">
      <c r="A32" s="5" t="s">
        <v>28</v>
      </c>
      <c r="B32" s="131"/>
      <c r="C32" s="132"/>
      <c r="D32" s="133"/>
      <c r="E32" s="134"/>
    </row>
    <row r="33" spans="1:5" ht="18" customHeight="1">
      <c r="A33" s="5" t="s">
        <v>29</v>
      </c>
      <c r="B33" s="131"/>
      <c r="C33" s="132"/>
      <c r="D33" s="133"/>
      <c r="E33" s="134"/>
    </row>
    <row r="34" spans="1:5" ht="18" customHeight="1">
      <c r="A34" s="5" t="s">
        <v>30</v>
      </c>
      <c r="B34" s="131">
        <v>47</v>
      </c>
      <c r="C34" s="132">
        <v>40</v>
      </c>
      <c r="D34" s="133">
        <v>50</v>
      </c>
      <c r="E34" s="134">
        <v>74</v>
      </c>
    </row>
    <row r="35" spans="1:5" ht="18" customHeight="1">
      <c r="A35" s="9" t="s">
        <v>31</v>
      </c>
      <c r="B35" s="131"/>
      <c r="C35" s="139"/>
      <c r="D35" s="133"/>
      <c r="E35" s="134"/>
    </row>
    <row r="36" spans="1:5" ht="18" customHeight="1">
      <c r="A36" s="9" t="s">
        <v>32</v>
      </c>
      <c r="B36" s="131"/>
      <c r="C36" s="139"/>
      <c r="D36" s="133"/>
      <c r="E36" s="134"/>
    </row>
    <row r="37" spans="1:5" ht="18" customHeight="1">
      <c r="A37" s="9" t="s">
        <v>33</v>
      </c>
      <c r="B37" s="131"/>
      <c r="C37" s="139"/>
      <c r="D37" s="133"/>
      <c r="E37" s="134"/>
    </row>
    <row r="38" spans="1:5" ht="18" customHeight="1">
      <c r="A38" s="9" t="s">
        <v>34</v>
      </c>
      <c r="B38" s="131"/>
      <c r="C38" s="139"/>
      <c r="D38" s="133"/>
      <c r="E38" s="134"/>
    </row>
    <row r="39" spans="1:5" ht="18" customHeight="1">
      <c r="A39" s="9" t="s">
        <v>35</v>
      </c>
      <c r="B39" s="131">
        <v>3</v>
      </c>
      <c r="C39" s="139">
        <v>3</v>
      </c>
      <c r="D39" s="133">
        <v>3</v>
      </c>
      <c r="E39" s="134">
        <v>3</v>
      </c>
    </row>
    <row r="40" spans="1:5" ht="18" customHeight="1">
      <c r="A40" s="9" t="s">
        <v>36</v>
      </c>
      <c r="B40" s="131"/>
      <c r="C40" s="139"/>
      <c r="D40" s="133"/>
      <c r="E40" s="134"/>
    </row>
    <row r="41" spans="1:5" ht="18" customHeight="1">
      <c r="A41" s="10" t="s">
        <v>37</v>
      </c>
      <c r="B41" s="140">
        <v>348</v>
      </c>
      <c r="C41" s="141">
        <v>348</v>
      </c>
      <c r="D41" s="142">
        <v>500</v>
      </c>
      <c r="E41" s="143">
        <v>450</v>
      </c>
    </row>
    <row r="42" spans="1:5" ht="18" customHeight="1" thickBot="1">
      <c r="A42" s="10" t="s">
        <v>38</v>
      </c>
      <c r="B42" s="144">
        <v>1</v>
      </c>
      <c r="C42" s="145">
        <v>1</v>
      </c>
      <c r="D42" s="146">
        <v>1</v>
      </c>
      <c r="E42" s="147">
        <v>1</v>
      </c>
    </row>
    <row r="43" spans="1:5" ht="19.5" customHeight="1" thickBot="1">
      <c r="A43" s="57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4" t="s">
        <v>40</v>
      </c>
      <c r="B44" s="155"/>
      <c r="C44" s="156"/>
      <c r="D44" s="157"/>
      <c r="E44" s="163"/>
    </row>
    <row r="45" spans="1:5" ht="18" customHeight="1">
      <c r="A45" s="9" t="s">
        <v>41</v>
      </c>
      <c r="B45" s="131"/>
      <c r="C45" s="139"/>
      <c r="D45" s="133"/>
      <c r="E45" s="164"/>
    </row>
    <row r="46" spans="1:5" ht="18" customHeight="1">
      <c r="A46" s="9" t="s">
        <v>42</v>
      </c>
      <c r="B46" s="131"/>
      <c r="C46" s="139"/>
      <c r="D46" s="133"/>
      <c r="E46" s="164"/>
    </row>
    <row r="47" spans="1:5" ht="18" customHeight="1" thickBot="1">
      <c r="A47" s="9" t="s">
        <v>43</v>
      </c>
      <c r="B47" s="131"/>
      <c r="C47" s="139"/>
      <c r="D47" s="146"/>
      <c r="E47" s="165"/>
    </row>
    <row r="48" spans="1:5" ht="19.5" customHeight="1" thickBot="1">
      <c r="A48" s="57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69" t="s">
        <v>45</v>
      </c>
      <c r="B49" s="131"/>
      <c r="C49" s="132"/>
      <c r="D49" s="157"/>
      <c r="E49" s="163"/>
    </row>
    <row r="50" spans="1:5" ht="18" customHeight="1" thickBot="1">
      <c r="A50" s="70" t="s">
        <v>46</v>
      </c>
      <c r="B50" s="53"/>
      <c r="C50" s="71"/>
      <c r="D50" s="55"/>
      <c r="E50" s="67"/>
    </row>
    <row r="51" spans="1:5" ht="19.2" thickBot="1">
      <c r="A51" s="23"/>
      <c r="B51" s="1"/>
      <c r="C51" s="72"/>
      <c r="D51" s="1"/>
      <c r="E51" s="1"/>
    </row>
    <row r="52" spans="1:5" ht="21" customHeight="1" thickBot="1">
      <c r="A52" s="27" t="s">
        <v>47</v>
      </c>
      <c r="B52" s="148">
        <f>SUM(B53+B73+B68)</f>
        <v>1798</v>
      </c>
      <c r="C52" s="148">
        <f>SUM(C53+C73+C68)</f>
        <v>1798</v>
      </c>
      <c r="D52" s="149">
        <f>SUM(D53+D73+D68)</f>
        <v>1798</v>
      </c>
      <c r="E52" s="150">
        <f>SUM(E53+E73+E68)</f>
        <v>1798</v>
      </c>
    </row>
    <row r="53" spans="1:5" ht="19.5" customHeight="1" thickBot="1">
      <c r="A53" s="30" t="s">
        <v>48</v>
      </c>
      <c r="B53" s="151">
        <f>SUM(B54:B67)</f>
        <v>1798</v>
      </c>
      <c r="C53" s="152">
        <f>SUM(C54:C67)</f>
        <v>1798</v>
      </c>
      <c r="D53" s="153">
        <f>SUM(D54:D67)</f>
        <v>1798</v>
      </c>
      <c r="E53" s="154">
        <f>SUM(E54:E67)</f>
        <v>1798</v>
      </c>
    </row>
    <row r="54" spans="1:5" ht="18" customHeight="1">
      <c r="A54" s="4" t="s">
        <v>49</v>
      </c>
      <c r="B54" s="155"/>
      <c r="C54" s="156"/>
      <c r="D54" s="157"/>
      <c r="E54" s="158"/>
    </row>
    <row r="55" spans="1:5" ht="18" customHeight="1">
      <c r="A55" s="9" t="s">
        <v>50</v>
      </c>
      <c r="B55" s="131">
        <v>1680</v>
      </c>
      <c r="C55" s="139">
        <v>1680</v>
      </c>
      <c r="D55" s="133">
        <v>1680</v>
      </c>
      <c r="E55" s="134">
        <v>1680</v>
      </c>
    </row>
    <row r="56" spans="1:5" ht="18" customHeight="1">
      <c r="A56" s="9" t="s">
        <v>51</v>
      </c>
      <c r="B56" s="131"/>
      <c r="C56" s="139"/>
      <c r="D56" s="133"/>
      <c r="E56" s="134"/>
    </row>
    <row r="57" spans="1:5" ht="18" customHeight="1">
      <c r="A57" s="9" t="s">
        <v>52</v>
      </c>
      <c r="B57" s="131"/>
      <c r="C57" s="139"/>
      <c r="D57" s="133"/>
      <c r="E57" s="134"/>
    </row>
    <row r="58" spans="1:5" ht="18" customHeight="1">
      <c r="A58" s="9" t="s">
        <v>53</v>
      </c>
      <c r="B58" s="131"/>
      <c r="C58" s="139"/>
      <c r="D58" s="133"/>
      <c r="E58" s="134"/>
    </row>
    <row r="59" spans="1:5" ht="18" customHeight="1">
      <c r="A59" s="9" t="s">
        <v>54</v>
      </c>
      <c r="B59" s="131"/>
      <c r="C59" s="139"/>
      <c r="D59" s="133"/>
      <c r="E59" s="134"/>
    </row>
    <row r="60" spans="1:5" ht="18" customHeight="1">
      <c r="A60" s="9" t="s">
        <v>55</v>
      </c>
      <c r="B60" s="131"/>
      <c r="C60" s="139"/>
      <c r="D60" s="133"/>
      <c r="E60" s="134"/>
    </row>
    <row r="61" spans="1:5" ht="18" customHeight="1">
      <c r="A61" s="9" t="s">
        <v>56</v>
      </c>
      <c r="B61" s="131"/>
      <c r="C61" s="139"/>
      <c r="D61" s="133"/>
      <c r="E61" s="134"/>
    </row>
    <row r="62" spans="1:5" ht="18" customHeight="1">
      <c r="A62" s="9" t="s">
        <v>57</v>
      </c>
      <c r="B62" s="131"/>
      <c r="C62" s="139"/>
      <c r="D62" s="133"/>
      <c r="E62" s="134"/>
    </row>
    <row r="63" spans="1:5" ht="18" customHeight="1">
      <c r="A63" s="9" t="s">
        <v>58</v>
      </c>
      <c r="B63" s="131"/>
      <c r="C63" s="139"/>
      <c r="D63" s="133"/>
      <c r="E63" s="134"/>
    </row>
    <row r="64" spans="1:5" ht="18" customHeight="1">
      <c r="A64" s="9" t="s">
        <v>77</v>
      </c>
      <c r="B64" s="131"/>
      <c r="C64" s="139"/>
      <c r="D64" s="133"/>
      <c r="E64" s="134"/>
    </row>
    <row r="65" spans="1:5" ht="18" customHeight="1">
      <c r="A65" s="9" t="s">
        <v>59</v>
      </c>
      <c r="B65" s="131"/>
      <c r="C65" s="139"/>
      <c r="D65" s="133"/>
      <c r="E65" s="134"/>
    </row>
    <row r="66" spans="1:5" ht="18" customHeight="1">
      <c r="A66" s="9" t="s">
        <v>60</v>
      </c>
      <c r="B66" s="131">
        <v>100</v>
      </c>
      <c r="C66" s="139">
        <v>100</v>
      </c>
      <c r="D66" s="133">
        <v>100</v>
      </c>
      <c r="E66" s="134">
        <v>100</v>
      </c>
    </row>
    <row r="67" spans="1:5" ht="18" customHeight="1" thickBot="1">
      <c r="A67" s="10" t="s">
        <v>61</v>
      </c>
      <c r="B67" s="144">
        <v>18</v>
      </c>
      <c r="C67" s="145">
        <v>18</v>
      </c>
      <c r="D67" s="146">
        <v>18</v>
      </c>
      <c r="E67" s="147">
        <v>18</v>
      </c>
    </row>
    <row r="68" spans="1:5" ht="19.5" customHeight="1" thickBot="1">
      <c r="A68" s="57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11" t="s">
        <v>63</v>
      </c>
      <c r="B69" s="155"/>
      <c r="C69" s="156"/>
      <c r="D69" s="157"/>
      <c r="E69" s="163"/>
    </row>
    <row r="70" spans="1:5" ht="18" customHeight="1">
      <c r="A70" s="12" t="s">
        <v>64</v>
      </c>
      <c r="B70" s="131"/>
      <c r="C70" s="139"/>
      <c r="D70" s="133"/>
      <c r="E70" s="164"/>
    </row>
    <row r="71" spans="1:5" ht="18" customHeight="1">
      <c r="A71" s="12" t="s">
        <v>65</v>
      </c>
      <c r="B71" s="131"/>
      <c r="C71" s="139"/>
      <c r="D71" s="133"/>
      <c r="E71" s="164"/>
    </row>
    <row r="72" spans="1:5" ht="18" customHeight="1" thickBot="1">
      <c r="A72" s="13" t="s">
        <v>66</v>
      </c>
      <c r="B72" s="144"/>
      <c r="C72" s="145"/>
      <c r="D72" s="146"/>
      <c r="E72" s="165"/>
    </row>
    <row r="73" spans="1:5" ht="19.5" customHeight="1" thickBot="1">
      <c r="A73" s="57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9"/>
      <c r="D74" s="157"/>
      <c r="E74" s="163"/>
    </row>
    <row r="75" spans="1:5" ht="18" customHeight="1">
      <c r="A75" s="74" t="s">
        <v>79</v>
      </c>
      <c r="B75" s="131"/>
      <c r="C75" s="132"/>
      <c r="D75" s="133"/>
      <c r="E75" s="164"/>
    </row>
    <row r="76" spans="1:5" ht="18" customHeight="1" thickBot="1">
      <c r="A76" s="75" t="s">
        <v>80</v>
      </c>
      <c r="B76" s="144"/>
      <c r="C76" s="166"/>
      <c r="D76" s="146"/>
      <c r="E76" s="165"/>
    </row>
    <row r="77" spans="1:5" ht="18" customHeight="1" thickBot="1">
      <c r="A77" s="14"/>
      <c r="B77" s="167"/>
      <c r="C77" s="167"/>
      <c r="D77" s="167"/>
      <c r="E77" s="167"/>
    </row>
    <row r="78" spans="1:5" ht="18" customHeight="1">
      <c r="A78" s="76" t="s">
        <v>68</v>
      </c>
      <c r="B78" s="168">
        <f>SUM(B52-B43-B7)</f>
        <v>-1950</v>
      </c>
      <c r="C78" s="169">
        <f>SUM(C52-C43-C7)</f>
        <v>-1984</v>
      </c>
      <c r="D78" s="170">
        <f>SUM(D52-D43-D7)</f>
        <v>-2462</v>
      </c>
      <c r="E78" s="171">
        <f>SUM(E52-E43-E7)</f>
        <v>-2510</v>
      </c>
    </row>
    <row r="79" spans="1:5" ht="18" customHeight="1" thickBot="1">
      <c r="A79" s="81" t="s">
        <v>69</v>
      </c>
      <c r="B79" s="172">
        <f>SUM(B78-B48)</f>
        <v>-1950</v>
      </c>
      <c r="C79" s="173">
        <f>SUM(C78-C48)</f>
        <v>-1984</v>
      </c>
      <c r="D79" s="174">
        <f>SUM(D78-D48)</f>
        <v>-2462</v>
      </c>
      <c r="E79" s="175">
        <f>SUM(E78-E48)</f>
        <v>-2510</v>
      </c>
    </row>
    <row r="80" spans="1:5" ht="18" customHeight="1">
      <c r="A80" s="246" t="s">
        <v>70</v>
      </c>
      <c r="B80" s="176">
        <v>1950</v>
      </c>
      <c r="C80" s="176">
        <v>1984</v>
      </c>
      <c r="D80" s="177">
        <v>2462</v>
      </c>
      <c r="E80" s="178">
        <v>2510</v>
      </c>
    </row>
    <row r="81" spans="1:5">
      <c r="A81" s="247" t="s">
        <v>90</v>
      </c>
      <c r="B81" s="131"/>
      <c r="C81" s="132"/>
      <c r="D81" s="133"/>
      <c r="E81" s="164"/>
    </row>
    <row r="82" spans="1:5">
      <c r="A82" s="248" t="s">
        <v>71</v>
      </c>
      <c r="B82" s="131"/>
      <c r="C82" s="132"/>
      <c r="D82" s="133"/>
      <c r="E82" s="134"/>
    </row>
    <row r="83" spans="1:5">
      <c r="A83" s="89"/>
      <c r="B83" s="179"/>
      <c r="C83" s="179"/>
      <c r="D83" s="179"/>
      <c r="E83" s="179"/>
    </row>
    <row r="84" spans="1:5">
      <c r="A84" s="197" t="s">
        <v>82</v>
      </c>
      <c r="B84" s="72"/>
      <c r="C84" s="72"/>
      <c r="D84" s="72"/>
      <c r="E84" s="72"/>
    </row>
    <row r="85" spans="1:5">
      <c r="A85" s="420"/>
      <c r="B85" s="421"/>
      <c r="C85" s="421"/>
      <c r="D85" s="421"/>
      <c r="E85" s="421"/>
    </row>
    <row r="86" spans="1:5">
      <c r="A86" s="90"/>
      <c r="B86" s="72"/>
      <c r="C86" s="72"/>
      <c r="D86" s="72"/>
      <c r="E86" s="72"/>
    </row>
    <row r="87" spans="1:5">
      <c r="A87" s="91" t="s">
        <v>83</v>
      </c>
      <c r="B87" s="91"/>
      <c r="C87" s="92"/>
      <c r="D87" s="92"/>
      <c r="E87" s="93" t="s">
        <v>0</v>
      </c>
    </row>
    <row r="88" spans="1:5">
      <c r="A88" s="94" t="s">
        <v>84</v>
      </c>
      <c r="B88" s="95"/>
      <c r="C88" s="96"/>
      <c r="D88" s="180">
        <v>100</v>
      </c>
      <c r="E88" s="181">
        <v>70</v>
      </c>
    </row>
    <row r="89" spans="1:5">
      <c r="A89" s="99" t="s">
        <v>85</v>
      </c>
      <c r="B89" s="100"/>
      <c r="C89" s="96"/>
      <c r="D89" s="182">
        <v>0</v>
      </c>
      <c r="E89" s="183">
        <v>0</v>
      </c>
    </row>
    <row r="90" spans="1:5">
      <c r="A90" s="99" t="s">
        <v>86</v>
      </c>
      <c r="B90" s="100"/>
      <c r="C90" s="96"/>
      <c r="D90" s="182">
        <v>0</v>
      </c>
      <c r="E90" s="183">
        <v>0</v>
      </c>
    </row>
    <row r="91" spans="1:5">
      <c r="A91" s="99" t="s">
        <v>87</v>
      </c>
      <c r="B91" s="100"/>
      <c r="C91" s="96"/>
      <c r="D91" s="182">
        <v>962</v>
      </c>
      <c r="E91" s="183">
        <v>932</v>
      </c>
    </row>
  </sheetData>
  <mergeCells count="5">
    <mergeCell ref="A85:E85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5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1"/>
  <sheetViews>
    <sheetView zoomScaleNormal="100" workbookViewId="0">
      <selection activeCell="C24" sqref="C24"/>
    </sheetView>
  </sheetViews>
  <sheetFormatPr defaultRowHeight="14.4"/>
  <cols>
    <col min="1" max="1" width="60.33203125" customWidth="1"/>
    <col min="2" max="5" width="13.44140625" customWidth="1"/>
  </cols>
  <sheetData>
    <row r="1" spans="1:5" ht="30.75" customHeight="1">
      <c r="A1" s="186" t="s">
        <v>100</v>
      </c>
      <c r="B1" s="125"/>
      <c r="C1" s="103"/>
      <c r="D1" s="103"/>
      <c r="E1" s="103"/>
    </row>
    <row r="2" spans="1:5" ht="16.2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30.75" customHeight="1" thickBot="1">
      <c r="A4" s="16"/>
      <c r="B4" s="435"/>
      <c r="C4" s="435"/>
      <c r="D4" s="436"/>
      <c r="E4" s="437"/>
    </row>
    <row r="5" spans="1:5" ht="20.25" customHeight="1" thickBot="1">
      <c r="A5" s="16"/>
      <c r="B5" s="1"/>
      <c r="C5" s="1"/>
      <c r="D5" s="1"/>
      <c r="E5" s="1"/>
    </row>
    <row r="6" spans="1:5" ht="21" customHeight="1" thickBot="1">
      <c r="A6" s="106" t="s">
        <v>2</v>
      </c>
      <c r="B6" s="148">
        <f>SUM(B7+B43+B48)</f>
        <v>8050</v>
      </c>
      <c r="C6" s="148">
        <f>SUM(C7+C43+C48)</f>
        <v>8152</v>
      </c>
      <c r="D6" s="149">
        <f>SUM(D7+D43+D48)</f>
        <v>8419</v>
      </c>
      <c r="E6" s="150">
        <f>SUM(E7+E43+E48)</f>
        <v>8539</v>
      </c>
    </row>
    <row r="7" spans="1:5" ht="19.5" customHeight="1" thickBot="1">
      <c r="A7" s="107" t="s">
        <v>3</v>
      </c>
      <c r="B7" s="189">
        <f>SUM(B8:B42)</f>
        <v>8050</v>
      </c>
      <c r="C7" s="190">
        <f>SUM(C8:C42)</f>
        <v>8152</v>
      </c>
      <c r="D7" s="191">
        <f>SUM(D8:D42)</f>
        <v>8419</v>
      </c>
      <c r="E7" s="192">
        <f>SUM(E8:E42)</f>
        <v>8539</v>
      </c>
    </row>
    <row r="8" spans="1:5" ht="18" customHeight="1">
      <c r="A8" s="112" t="s">
        <v>4</v>
      </c>
      <c r="B8" s="127">
        <v>3099</v>
      </c>
      <c r="C8" s="128">
        <v>3180</v>
      </c>
      <c r="D8" s="129">
        <v>3180</v>
      </c>
      <c r="E8" s="130">
        <v>3200</v>
      </c>
    </row>
    <row r="9" spans="1:5" ht="18" customHeight="1">
      <c r="A9" s="18" t="s">
        <v>5</v>
      </c>
      <c r="B9" s="131">
        <v>2800</v>
      </c>
      <c r="C9" s="132">
        <v>2800</v>
      </c>
      <c r="D9" s="133">
        <v>2900</v>
      </c>
      <c r="E9" s="134">
        <v>2900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50</v>
      </c>
      <c r="C15" s="132">
        <v>50</v>
      </c>
      <c r="D15" s="133">
        <v>50</v>
      </c>
      <c r="E15" s="134">
        <v>50</v>
      </c>
    </row>
    <row r="16" spans="1:5" ht="18" customHeight="1">
      <c r="A16" s="18" t="s">
        <v>12</v>
      </c>
      <c r="B16" s="131"/>
      <c r="C16" s="132"/>
      <c r="D16" s="133"/>
      <c r="E16" s="134"/>
    </row>
    <row r="17" spans="1:5" ht="18" customHeight="1">
      <c r="A17" s="18" t="s">
        <v>13</v>
      </c>
      <c r="B17" s="131"/>
      <c r="C17" s="132"/>
      <c r="D17" s="133"/>
      <c r="E17" s="134"/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950</v>
      </c>
      <c r="C19" s="132">
        <v>972</v>
      </c>
      <c r="D19" s="133">
        <v>1000</v>
      </c>
      <c r="E19" s="134">
        <v>1100</v>
      </c>
    </row>
    <row r="20" spans="1:5" ht="18" customHeight="1">
      <c r="A20" s="18" t="s">
        <v>16</v>
      </c>
      <c r="B20" s="135">
        <v>240</v>
      </c>
      <c r="C20" s="136">
        <v>240</v>
      </c>
      <c r="D20" s="137">
        <v>295</v>
      </c>
      <c r="E20" s="138">
        <v>295</v>
      </c>
    </row>
    <row r="21" spans="1:5" ht="18" customHeight="1">
      <c r="A21" s="18" t="s">
        <v>17</v>
      </c>
      <c r="B21" s="131">
        <v>67.400000000000006</v>
      </c>
      <c r="C21" s="132">
        <v>67.400000000000006</v>
      </c>
      <c r="D21" s="133">
        <v>100</v>
      </c>
      <c r="E21" s="134">
        <v>100</v>
      </c>
    </row>
    <row r="22" spans="1:5" ht="18" customHeight="1">
      <c r="A22" s="18" t="s">
        <v>18</v>
      </c>
      <c r="B22" s="131">
        <v>0.6</v>
      </c>
      <c r="C22" s="132">
        <v>0.6</v>
      </c>
      <c r="D22" s="133">
        <v>1</v>
      </c>
      <c r="E22" s="134">
        <v>1</v>
      </c>
    </row>
    <row r="23" spans="1:5" ht="18" customHeight="1">
      <c r="A23" s="18" t="s">
        <v>19</v>
      </c>
      <c r="B23" s="131">
        <v>2</v>
      </c>
      <c r="C23" s="132">
        <v>1</v>
      </c>
      <c r="D23" s="133">
        <v>3</v>
      </c>
      <c r="E23" s="134">
        <v>3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/>
      <c r="C27" s="132"/>
      <c r="D27" s="133"/>
      <c r="E27" s="134"/>
    </row>
    <row r="28" spans="1:5" ht="18" customHeight="1">
      <c r="A28" s="18" t="s">
        <v>24</v>
      </c>
      <c r="B28" s="131">
        <v>141</v>
      </c>
      <c r="C28" s="132">
        <v>141</v>
      </c>
      <c r="D28" s="133">
        <v>140</v>
      </c>
      <c r="E28" s="134">
        <v>140</v>
      </c>
    </row>
    <row r="29" spans="1:5" ht="18" customHeight="1">
      <c r="A29" s="18" t="s">
        <v>25</v>
      </c>
      <c r="B29" s="40"/>
      <c r="C29" s="41"/>
      <c r="D29" s="42"/>
      <c r="E29" s="43"/>
    </row>
    <row r="30" spans="1:5" ht="18" customHeight="1">
      <c r="A30" s="18" t="s">
        <v>26</v>
      </c>
      <c r="B30" s="40"/>
      <c r="C30" s="41"/>
      <c r="D30" s="42"/>
      <c r="E30" s="43"/>
    </row>
    <row r="31" spans="1:5" ht="18" customHeight="1">
      <c r="A31" s="18" t="s">
        <v>27</v>
      </c>
      <c r="B31" s="40"/>
      <c r="C31" s="41"/>
      <c r="D31" s="42"/>
      <c r="E31" s="43"/>
    </row>
    <row r="32" spans="1:5" ht="18" customHeight="1">
      <c r="A32" s="18" t="s">
        <v>28</v>
      </c>
      <c r="B32" s="40"/>
      <c r="C32" s="41"/>
      <c r="D32" s="42"/>
      <c r="E32" s="43"/>
    </row>
    <row r="33" spans="1:5" ht="18" customHeight="1">
      <c r="A33" s="18" t="s">
        <v>29</v>
      </c>
      <c r="B33" s="40"/>
      <c r="C33" s="41"/>
      <c r="D33" s="42"/>
      <c r="E33" s="43"/>
    </row>
    <row r="34" spans="1:5" ht="18" customHeight="1">
      <c r="A34" s="18" t="s">
        <v>30</v>
      </c>
      <c r="B34" s="40"/>
      <c r="C34" s="41"/>
      <c r="D34" s="42"/>
      <c r="E34" s="43"/>
    </row>
    <row r="35" spans="1:5" ht="18" customHeight="1">
      <c r="A35" s="19" t="s">
        <v>31</v>
      </c>
      <c r="B35" s="40"/>
      <c r="C35" s="48"/>
      <c r="D35" s="42"/>
      <c r="E35" s="43"/>
    </row>
    <row r="36" spans="1:5" ht="18" customHeight="1">
      <c r="A36" s="19" t="s">
        <v>32</v>
      </c>
      <c r="B36" s="40"/>
      <c r="C36" s="48"/>
      <c r="D36" s="42"/>
      <c r="E36" s="43"/>
    </row>
    <row r="37" spans="1:5" ht="18" customHeight="1">
      <c r="A37" s="19" t="s">
        <v>33</v>
      </c>
      <c r="B37" s="40"/>
      <c r="C37" s="48"/>
      <c r="D37" s="42"/>
      <c r="E37" s="43"/>
    </row>
    <row r="38" spans="1:5" ht="18" customHeight="1">
      <c r="A38" s="19" t="s">
        <v>34</v>
      </c>
      <c r="B38" s="40"/>
      <c r="C38" s="48"/>
      <c r="D38" s="42"/>
      <c r="E38" s="43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500</v>
      </c>
      <c r="C41" s="141">
        <v>500</v>
      </c>
      <c r="D41" s="142">
        <v>500</v>
      </c>
      <c r="E41" s="143">
        <v>500</v>
      </c>
    </row>
    <row r="42" spans="1:5" ht="18" customHeight="1" thickBot="1">
      <c r="A42" s="20" t="s">
        <v>38</v>
      </c>
      <c r="B42" s="144">
        <v>200</v>
      </c>
      <c r="C42" s="145">
        <v>200</v>
      </c>
      <c r="D42" s="146">
        <v>250</v>
      </c>
      <c r="E42" s="147">
        <v>250</v>
      </c>
    </row>
    <row r="43" spans="1:5" ht="19.5" customHeight="1" thickBot="1">
      <c r="A43" s="11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19.5" customHeight="1" thickBot="1">
      <c r="A48" s="11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40"/>
      <c r="C49" s="41"/>
      <c r="D49" s="64"/>
      <c r="E49" s="65"/>
    </row>
    <row r="50" spans="1:5" ht="18" customHeight="1" thickBot="1">
      <c r="A50" s="115" t="s">
        <v>46</v>
      </c>
      <c r="B50" s="53"/>
      <c r="C50" s="71"/>
      <c r="D50" s="55"/>
      <c r="E50" s="67"/>
    </row>
    <row r="51" spans="1:5" ht="18" customHeight="1" thickBot="1">
      <c r="A51" s="23"/>
      <c r="B51" s="1"/>
      <c r="C51" s="72"/>
      <c r="D51" s="1"/>
      <c r="E51" s="1"/>
    </row>
    <row r="52" spans="1:5" ht="21" customHeight="1" thickBot="1">
      <c r="A52" s="106" t="s">
        <v>47</v>
      </c>
      <c r="B52" s="148">
        <f>SUM(B53+B73+B68)</f>
        <v>3650</v>
      </c>
      <c r="C52" s="148">
        <f>SUM(C53+C73+C68)</f>
        <v>3700</v>
      </c>
      <c r="D52" s="149">
        <f>SUM(D53+D73+D68)</f>
        <v>3850</v>
      </c>
      <c r="E52" s="150">
        <f>SUM(E53+E73+E68)</f>
        <v>3850</v>
      </c>
    </row>
    <row r="53" spans="1:5" ht="19.5" customHeight="1" thickBot="1">
      <c r="A53" s="107" t="s">
        <v>48</v>
      </c>
      <c r="B53" s="151">
        <f>SUM(B54:B67)</f>
        <v>3650</v>
      </c>
      <c r="C53" s="152">
        <f>SUM(C54:C67)</f>
        <v>3700</v>
      </c>
      <c r="D53" s="153">
        <f>SUM(D54:D67)</f>
        <v>3850</v>
      </c>
      <c r="E53" s="154">
        <f>SUM(E54:E67)</f>
        <v>3850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3100</v>
      </c>
      <c r="C55" s="139">
        <v>3100</v>
      </c>
      <c r="D55" s="133">
        <v>3200</v>
      </c>
      <c r="E55" s="134">
        <v>3200</v>
      </c>
    </row>
    <row r="56" spans="1:5" ht="18" customHeight="1">
      <c r="A56" s="19" t="s">
        <v>51</v>
      </c>
      <c r="B56" s="131">
        <v>150</v>
      </c>
      <c r="C56" s="139">
        <v>100</v>
      </c>
      <c r="D56" s="133">
        <v>150</v>
      </c>
      <c r="E56" s="134">
        <v>150</v>
      </c>
    </row>
    <row r="57" spans="1:5" ht="18" customHeight="1">
      <c r="A57" s="19" t="s">
        <v>52</v>
      </c>
      <c r="B57" s="131"/>
      <c r="C57" s="139"/>
      <c r="D57" s="133"/>
      <c r="E57" s="134"/>
    </row>
    <row r="58" spans="1:5" ht="18" customHeight="1">
      <c r="A58" s="19" t="s">
        <v>53</v>
      </c>
      <c r="B58" s="40"/>
      <c r="C58" s="48"/>
      <c r="D58" s="42"/>
      <c r="E58" s="43"/>
    </row>
    <row r="59" spans="1:5" ht="18" customHeight="1">
      <c r="A59" s="19" t="s">
        <v>54</v>
      </c>
      <c r="B59" s="40"/>
      <c r="C59" s="48"/>
      <c r="D59" s="42"/>
      <c r="E59" s="43"/>
    </row>
    <row r="60" spans="1:5" ht="18" customHeight="1">
      <c r="A60" s="19" t="s">
        <v>55</v>
      </c>
      <c r="B60" s="40"/>
      <c r="C60" s="48"/>
      <c r="D60" s="42"/>
      <c r="E60" s="43"/>
    </row>
    <row r="61" spans="1:5" ht="18" customHeight="1">
      <c r="A61" s="19" t="s">
        <v>56</v>
      </c>
      <c r="B61" s="40"/>
      <c r="C61" s="48"/>
      <c r="D61" s="42"/>
      <c r="E61" s="43"/>
    </row>
    <row r="62" spans="1:5" ht="18" customHeight="1">
      <c r="A62" s="19" t="s">
        <v>57</v>
      </c>
      <c r="B62" s="40"/>
      <c r="C62" s="48"/>
      <c r="D62" s="42"/>
      <c r="E62" s="43"/>
    </row>
    <row r="63" spans="1:5" ht="18" customHeight="1">
      <c r="A63" s="19" t="s">
        <v>58</v>
      </c>
      <c r="B63" s="40"/>
      <c r="C63" s="48"/>
      <c r="D63" s="42"/>
      <c r="E63" s="43"/>
    </row>
    <row r="64" spans="1:5" ht="18" customHeight="1">
      <c r="A64" s="19" t="s">
        <v>88</v>
      </c>
      <c r="B64" s="40"/>
      <c r="C64" s="48"/>
      <c r="D64" s="42"/>
      <c r="E64" s="43"/>
    </row>
    <row r="65" spans="1:5" ht="18" customHeight="1">
      <c r="A65" s="19" t="s">
        <v>59</v>
      </c>
      <c r="B65" s="40"/>
      <c r="C65" s="48"/>
      <c r="D65" s="42"/>
      <c r="E65" s="43"/>
    </row>
    <row r="66" spans="1:5" ht="18" customHeight="1">
      <c r="A66" s="19" t="s">
        <v>60</v>
      </c>
      <c r="B66" s="131"/>
      <c r="C66" s="139"/>
      <c r="D66" s="133"/>
      <c r="E66" s="134"/>
    </row>
    <row r="67" spans="1:5" ht="18" customHeight="1" thickBot="1">
      <c r="A67" s="20" t="s">
        <v>61</v>
      </c>
      <c r="B67" s="144">
        <v>400</v>
      </c>
      <c r="C67" s="145">
        <v>500</v>
      </c>
      <c r="D67" s="146">
        <v>500</v>
      </c>
      <c r="E67" s="147">
        <v>500</v>
      </c>
    </row>
    <row r="68" spans="1:5" ht="19.5" customHeight="1" thickBot="1">
      <c r="A68" s="113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155"/>
      <c r="C69" s="156"/>
      <c r="D69" s="157"/>
      <c r="E69" s="163"/>
    </row>
    <row r="70" spans="1:5" ht="18" customHeight="1">
      <c r="A70" s="22" t="s">
        <v>64</v>
      </c>
      <c r="B70" s="131"/>
      <c r="C70" s="139"/>
      <c r="D70" s="133"/>
      <c r="E70" s="164"/>
    </row>
    <row r="71" spans="1:5" ht="18" customHeight="1">
      <c r="A71" s="22" t="s">
        <v>65</v>
      </c>
      <c r="B71" s="131"/>
      <c r="C71" s="139"/>
      <c r="D71" s="133"/>
      <c r="E71" s="164"/>
    </row>
    <row r="72" spans="1:5" ht="18" customHeight="1" thickBot="1">
      <c r="A72" s="13" t="s">
        <v>66</v>
      </c>
      <c r="B72" s="144"/>
      <c r="C72" s="145"/>
      <c r="D72" s="146"/>
      <c r="E72" s="165"/>
    </row>
    <row r="73" spans="1:5" ht="19.5" customHeight="1" thickBot="1">
      <c r="A73" s="113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9"/>
      <c r="D74" s="157"/>
      <c r="E74" s="163"/>
    </row>
    <row r="75" spans="1:5" ht="18" customHeight="1">
      <c r="A75" s="74" t="s">
        <v>79</v>
      </c>
      <c r="B75" s="131"/>
      <c r="C75" s="132"/>
      <c r="D75" s="133"/>
      <c r="E75" s="164"/>
    </row>
    <row r="76" spans="1:5" ht="18" customHeight="1" thickBot="1">
      <c r="A76" s="75" t="s">
        <v>80</v>
      </c>
      <c r="B76" s="144"/>
      <c r="C76" s="166"/>
      <c r="D76" s="146"/>
      <c r="E76" s="165"/>
    </row>
    <row r="77" spans="1:5" ht="18" customHeight="1" thickBot="1">
      <c r="A77" s="14"/>
      <c r="B77" s="204"/>
      <c r="C77" s="167"/>
      <c r="D77" s="167"/>
      <c r="E77" s="167"/>
    </row>
    <row r="78" spans="1:5" ht="18" customHeight="1">
      <c r="A78" s="116" t="s">
        <v>68</v>
      </c>
      <c r="B78" s="168">
        <f>SUM(B52-B43-B7)</f>
        <v>-4400</v>
      </c>
      <c r="C78" s="169">
        <f>SUM(C52-C43-C7)</f>
        <v>-4452</v>
      </c>
      <c r="D78" s="170">
        <f>SUM(D52-D43-D7)</f>
        <v>-4569</v>
      </c>
      <c r="E78" s="171">
        <f>SUM(E52-E43-E7)</f>
        <v>-4689</v>
      </c>
    </row>
    <row r="79" spans="1:5" ht="18" customHeight="1" thickBot="1">
      <c r="A79" s="117" t="s">
        <v>69</v>
      </c>
      <c r="B79" s="172">
        <f>SUM(B78-B48)</f>
        <v>-4400</v>
      </c>
      <c r="C79" s="173">
        <f>SUM(C78-C48)</f>
        <v>-4452</v>
      </c>
      <c r="D79" s="174">
        <f>SUM(D78-D48)</f>
        <v>-4569</v>
      </c>
      <c r="E79" s="175">
        <f>SUM(E78-E48)</f>
        <v>-4689</v>
      </c>
    </row>
    <row r="80" spans="1:5" ht="18" customHeight="1">
      <c r="A80" s="242" t="s">
        <v>70</v>
      </c>
      <c r="B80" s="176">
        <v>4400</v>
      </c>
      <c r="C80" s="176">
        <v>4452</v>
      </c>
      <c r="D80" s="177">
        <v>4569</v>
      </c>
      <c r="E80" s="178">
        <v>4689</v>
      </c>
    </row>
    <row r="81" spans="1:5" ht="18" customHeight="1">
      <c r="A81" s="243" t="s">
        <v>81</v>
      </c>
      <c r="B81" s="131"/>
      <c r="C81" s="132"/>
      <c r="D81" s="133"/>
      <c r="E81" s="164"/>
    </row>
    <row r="82" spans="1:5" ht="18" customHeight="1">
      <c r="A82" s="249" t="s">
        <v>71</v>
      </c>
      <c r="B82" s="40"/>
      <c r="C82" s="41"/>
      <c r="D82" s="42"/>
      <c r="E82" s="43"/>
    </row>
    <row r="83" spans="1:5" ht="18" customHeight="1">
      <c r="A83" s="118"/>
      <c r="B83" s="72"/>
      <c r="C83" s="72"/>
      <c r="D83" s="72"/>
      <c r="E83" s="72"/>
    </row>
    <row r="84" spans="1:5" ht="18" customHeight="1">
      <c r="A84" s="119" t="s">
        <v>82</v>
      </c>
      <c r="B84" s="72"/>
      <c r="C84" s="72"/>
      <c r="D84" s="72"/>
      <c r="E84" s="72"/>
    </row>
    <row r="85" spans="1:5" ht="18" customHeight="1">
      <c r="A85" s="420"/>
      <c r="B85" s="421"/>
      <c r="C85" s="421"/>
      <c r="D85" s="421"/>
      <c r="E85" s="421"/>
    </row>
    <row r="86" spans="1:5" ht="18" customHeight="1">
      <c r="A86" s="120"/>
      <c r="B86" s="72"/>
      <c r="C86" s="72"/>
      <c r="D86" s="72"/>
      <c r="E86" s="72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180">
        <v>350</v>
      </c>
      <c r="E88" s="181">
        <v>370</v>
      </c>
    </row>
    <row r="89" spans="1:5" ht="18" customHeight="1">
      <c r="A89" s="99" t="s">
        <v>85</v>
      </c>
      <c r="B89" s="100"/>
      <c r="C89" s="121"/>
      <c r="D89" s="182">
        <v>0</v>
      </c>
      <c r="E89" s="183">
        <v>0</v>
      </c>
    </row>
    <row r="90" spans="1:5" ht="18" customHeight="1">
      <c r="A90" s="99" t="s">
        <v>86</v>
      </c>
      <c r="B90" s="100"/>
      <c r="C90" s="121"/>
      <c r="D90" s="182">
        <v>280</v>
      </c>
      <c r="E90" s="183">
        <v>280</v>
      </c>
    </row>
    <row r="91" spans="1:5" ht="18" customHeight="1">
      <c r="A91" s="99" t="s">
        <v>87</v>
      </c>
      <c r="B91" s="100"/>
      <c r="C91" s="121"/>
      <c r="D91" s="182">
        <v>250</v>
      </c>
      <c r="E91" s="183">
        <v>150</v>
      </c>
    </row>
  </sheetData>
  <mergeCells count="5">
    <mergeCell ref="A85:E85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2"/>
  <sheetViews>
    <sheetView zoomScaleNormal="100" workbookViewId="0">
      <selection activeCell="A21" sqref="A21"/>
    </sheetView>
  </sheetViews>
  <sheetFormatPr defaultRowHeight="14.4"/>
  <cols>
    <col min="1" max="1" width="60.33203125" customWidth="1"/>
    <col min="2" max="5" width="13.44140625" customWidth="1"/>
  </cols>
  <sheetData>
    <row r="1" spans="1:5" ht="30.75" customHeight="1">
      <c r="A1" s="186" t="s">
        <v>89</v>
      </c>
      <c r="B1" s="125"/>
      <c r="C1" s="103"/>
      <c r="D1" s="103"/>
      <c r="E1" s="103"/>
    </row>
    <row r="2" spans="1:5" ht="16.2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5.75" customHeight="1" thickBot="1">
      <c r="A4" s="16"/>
      <c r="B4" s="435"/>
      <c r="C4" s="435"/>
      <c r="D4" s="436"/>
      <c r="E4" s="437"/>
    </row>
    <row r="5" spans="1:5" ht="20.25" customHeight="1" thickBot="1">
      <c r="A5" s="16"/>
      <c r="B5" s="1"/>
      <c r="C5" s="1"/>
      <c r="D5" s="1"/>
      <c r="E5" s="1"/>
    </row>
    <row r="6" spans="1:5" ht="21" customHeight="1" thickBot="1">
      <c r="A6" s="106" t="s">
        <v>2</v>
      </c>
      <c r="B6" s="148">
        <f>SUM(B7+B43+B48)</f>
        <v>2987.9</v>
      </c>
      <c r="C6" s="148">
        <f>SUM(C7+C43+C48)</f>
        <v>3516.6000000000008</v>
      </c>
      <c r="D6" s="149">
        <f>SUM(D7+D43+D48)</f>
        <v>3575.5</v>
      </c>
      <c r="E6" s="150">
        <f>SUM(E7+E43+E48)</f>
        <v>3622.9000000000005</v>
      </c>
    </row>
    <row r="7" spans="1:5" ht="19.5" customHeight="1" thickBot="1">
      <c r="A7" s="107" t="s">
        <v>3</v>
      </c>
      <c r="B7" s="189">
        <f>SUM(B8:B42)</f>
        <v>2987.9</v>
      </c>
      <c r="C7" s="190">
        <f>SUM(C8:C42)</f>
        <v>3516.6000000000008</v>
      </c>
      <c r="D7" s="191">
        <f>SUM(D8:D42)</f>
        <v>3575.5</v>
      </c>
      <c r="E7" s="192">
        <f>SUM(E8:E42)</f>
        <v>3622.9000000000005</v>
      </c>
    </row>
    <row r="8" spans="1:5" ht="18" customHeight="1">
      <c r="A8" s="112" t="s">
        <v>4</v>
      </c>
      <c r="B8" s="127">
        <v>266.89999999999998</v>
      </c>
      <c r="C8" s="128">
        <v>296.2</v>
      </c>
      <c r="D8" s="129">
        <v>299.2</v>
      </c>
      <c r="E8" s="130">
        <v>302.2</v>
      </c>
    </row>
    <row r="9" spans="1:5" ht="18" customHeight="1">
      <c r="A9" s="18" t="s">
        <v>5</v>
      </c>
      <c r="B9" s="131">
        <v>824.8</v>
      </c>
      <c r="C9" s="132">
        <v>824.8</v>
      </c>
      <c r="D9" s="133">
        <v>850.8</v>
      </c>
      <c r="E9" s="134">
        <v>874.5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117.9</v>
      </c>
      <c r="C15" s="132">
        <v>273.89999999999998</v>
      </c>
      <c r="D15" s="133">
        <v>273.89999999999998</v>
      </c>
      <c r="E15" s="134">
        <v>275.60000000000002</v>
      </c>
    </row>
    <row r="16" spans="1:5" ht="18" customHeight="1">
      <c r="A16" s="18" t="s">
        <v>12</v>
      </c>
      <c r="B16" s="131">
        <v>5</v>
      </c>
      <c r="C16" s="132">
        <v>10</v>
      </c>
      <c r="D16" s="133">
        <v>11</v>
      </c>
      <c r="E16" s="134">
        <v>12</v>
      </c>
    </row>
    <row r="17" spans="1:5" ht="18" customHeight="1">
      <c r="A17" s="18" t="s">
        <v>13</v>
      </c>
      <c r="B17" s="131">
        <v>1</v>
      </c>
      <c r="C17" s="132">
        <v>1</v>
      </c>
      <c r="D17" s="133">
        <v>1</v>
      </c>
      <c r="E17" s="134">
        <v>1</v>
      </c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190</v>
      </c>
      <c r="C19" s="132">
        <v>291.7</v>
      </c>
      <c r="D19" s="133">
        <v>300.5</v>
      </c>
      <c r="E19" s="134">
        <v>303.3</v>
      </c>
    </row>
    <row r="20" spans="1:5" ht="18" customHeight="1">
      <c r="A20" s="18" t="s">
        <v>16</v>
      </c>
      <c r="B20" s="135">
        <v>274</v>
      </c>
      <c r="C20" s="136">
        <v>469</v>
      </c>
      <c r="D20" s="137">
        <v>469</v>
      </c>
      <c r="E20" s="138">
        <v>469</v>
      </c>
    </row>
    <row r="21" spans="1:5" ht="18" customHeight="1">
      <c r="A21" s="18" t="s">
        <v>17</v>
      </c>
      <c r="B21" s="131">
        <v>30.8</v>
      </c>
      <c r="C21" s="132">
        <v>62.1</v>
      </c>
      <c r="D21" s="133">
        <v>62.1</v>
      </c>
      <c r="E21" s="134">
        <v>62.1</v>
      </c>
    </row>
    <row r="22" spans="1:5" ht="18" customHeight="1">
      <c r="A22" s="18" t="s">
        <v>18</v>
      </c>
      <c r="B22" s="131">
        <v>89.1</v>
      </c>
      <c r="C22" s="132">
        <v>90</v>
      </c>
      <c r="D22" s="133">
        <v>90</v>
      </c>
      <c r="E22" s="134">
        <v>90</v>
      </c>
    </row>
    <row r="23" spans="1:5" ht="18" customHeight="1">
      <c r="A23" s="18" t="s">
        <v>19</v>
      </c>
      <c r="B23" s="131">
        <v>633.79999999999995</v>
      </c>
      <c r="C23" s="132">
        <v>571.70000000000005</v>
      </c>
      <c r="D23" s="133">
        <v>575.70000000000005</v>
      </c>
      <c r="E23" s="134">
        <v>575.70000000000005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/>
      <c r="C27" s="132"/>
      <c r="D27" s="133"/>
      <c r="E27" s="134"/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40"/>
      <c r="C29" s="41"/>
      <c r="D29" s="42"/>
      <c r="E29" s="43"/>
    </row>
    <row r="30" spans="1:5" ht="18" customHeight="1">
      <c r="A30" s="18" t="s">
        <v>26</v>
      </c>
      <c r="B30" s="40"/>
      <c r="C30" s="41"/>
      <c r="D30" s="42"/>
      <c r="E30" s="43"/>
    </row>
    <row r="31" spans="1:5" ht="18" customHeight="1">
      <c r="A31" s="18" t="s">
        <v>27</v>
      </c>
      <c r="B31" s="40"/>
      <c r="C31" s="41"/>
      <c r="D31" s="42"/>
      <c r="E31" s="43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203.3</v>
      </c>
      <c r="C34" s="132">
        <v>191.9</v>
      </c>
      <c r="D34" s="133">
        <v>200</v>
      </c>
      <c r="E34" s="134">
        <v>210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241.3</v>
      </c>
      <c r="C41" s="141">
        <v>284.3</v>
      </c>
      <c r="D41" s="142">
        <v>290.3</v>
      </c>
      <c r="E41" s="143">
        <v>293.5</v>
      </c>
    </row>
    <row r="42" spans="1:5" ht="18" customHeight="1" thickBot="1">
      <c r="A42" s="20" t="s">
        <v>38</v>
      </c>
      <c r="B42" s="144">
        <v>110</v>
      </c>
      <c r="C42" s="145">
        <v>150</v>
      </c>
      <c r="D42" s="146">
        <v>152</v>
      </c>
      <c r="E42" s="147">
        <v>154</v>
      </c>
    </row>
    <row r="43" spans="1:5" ht="19.5" customHeight="1" thickBot="1">
      <c r="A43" s="11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20.25" customHeight="1" thickBot="1">
      <c r="A48" s="11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40"/>
      <c r="C49" s="41"/>
      <c r="D49" s="64"/>
      <c r="E49" s="65"/>
    </row>
    <row r="50" spans="1:5" ht="18" customHeight="1" thickBot="1">
      <c r="A50" s="115" t="s">
        <v>46</v>
      </c>
      <c r="B50" s="53"/>
      <c r="C50" s="71"/>
      <c r="D50" s="55"/>
      <c r="E50" s="67"/>
    </row>
    <row r="51" spans="1:5" ht="18" customHeight="1" thickBot="1">
      <c r="A51" s="23"/>
      <c r="B51" s="1"/>
      <c r="C51" s="72"/>
      <c r="D51" s="1"/>
      <c r="E51" s="1"/>
    </row>
    <row r="52" spans="1:5" ht="21" customHeight="1" thickBot="1">
      <c r="A52" s="106" t="s">
        <v>47</v>
      </c>
      <c r="B52" s="148">
        <f>SUM(B53+B73+B68)</f>
        <v>2527.8999999999996</v>
      </c>
      <c r="C52" s="148">
        <f>SUM(C53+C73+C68)</f>
        <v>3014.6000000000004</v>
      </c>
      <c r="D52" s="149">
        <f>SUM(D53+D73+D68)</f>
        <v>3070.5</v>
      </c>
      <c r="E52" s="150">
        <f>SUM(E53+E73+E68)</f>
        <v>3112.8999999999996</v>
      </c>
    </row>
    <row r="53" spans="1:5" ht="19.5" customHeight="1" thickBot="1">
      <c r="A53" s="107" t="s">
        <v>48</v>
      </c>
      <c r="B53" s="151">
        <f>SUM(B54:B67)</f>
        <v>2527.8999999999996</v>
      </c>
      <c r="C53" s="152">
        <f>SUM(C54:C67)</f>
        <v>3014.6000000000004</v>
      </c>
      <c r="D53" s="153">
        <f>SUM(D54:D67)</f>
        <v>3070.5</v>
      </c>
      <c r="E53" s="154">
        <f>SUM(E54:E67)</f>
        <v>3112.8999999999996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2406.1999999999998</v>
      </c>
      <c r="C55" s="139">
        <v>2887.8</v>
      </c>
      <c r="D55" s="133">
        <v>2942.6</v>
      </c>
      <c r="E55" s="134">
        <v>2983.7</v>
      </c>
    </row>
    <row r="56" spans="1:5" ht="18" customHeight="1">
      <c r="A56" s="19" t="s">
        <v>51</v>
      </c>
      <c r="B56" s="131">
        <v>121.7</v>
      </c>
      <c r="C56" s="139">
        <v>126.8</v>
      </c>
      <c r="D56" s="133">
        <v>127.9</v>
      </c>
      <c r="E56" s="134">
        <v>129.19999999999999</v>
      </c>
    </row>
    <row r="57" spans="1:5" ht="18" customHeight="1">
      <c r="A57" s="19" t="s">
        <v>52</v>
      </c>
      <c r="B57" s="131"/>
      <c r="C57" s="139"/>
      <c r="D57" s="133"/>
      <c r="E57" s="134"/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131"/>
      <c r="C61" s="139"/>
      <c r="D61" s="133"/>
      <c r="E61" s="134"/>
    </row>
    <row r="62" spans="1:5" ht="18" customHeight="1">
      <c r="A62" s="19" t="s">
        <v>57</v>
      </c>
      <c r="B62" s="131"/>
      <c r="C62" s="139"/>
      <c r="D62" s="133"/>
      <c r="E62" s="134"/>
    </row>
    <row r="63" spans="1:5" ht="18" customHeight="1">
      <c r="A63" s="19" t="s">
        <v>58</v>
      </c>
      <c r="B63" s="131"/>
      <c r="C63" s="139"/>
      <c r="D63" s="133"/>
      <c r="E63" s="134"/>
    </row>
    <row r="64" spans="1:5" ht="18" customHeight="1">
      <c r="A64" s="19" t="s">
        <v>88</v>
      </c>
      <c r="B64" s="131"/>
      <c r="C64" s="139"/>
      <c r="D64" s="133"/>
      <c r="E64" s="134"/>
    </row>
    <row r="65" spans="1:5" ht="18" customHeight="1">
      <c r="A65" s="19" t="s">
        <v>59</v>
      </c>
      <c r="B65" s="131"/>
      <c r="C65" s="139"/>
      <c r="D65" s="133"/>
      <c r="E65" s="134"/>
    </row>
    <row r="66" spans="1:5" ht="18" customHeight="1">
      <c r="A66" s="19" t="s">
        <v>60</v>
      </c>
      <c r="B66" s="131"/>
      <c r="C66" s="139"/>
      <c r="D66" s="133"/>
      <c r="E66" s="134"/>
    </row>
    <row r="67" spans="1:5" ht="18" customHeight="1" thickBot="1">
      <c r="A67" s="20" t="s">
        <v>61</v>
      </c>
      <c r="B67" s="144"/>
      <c r="C67" s="145"/>
      <c r="D67" s="146"/>
      <c r="E67" s="147"/>
    </row>
    <row r="68" spans="1:5" ht="19.5" customHeight="1" thickBot="1">
      <c r="A68" s="113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62"/>
      <c r="C69" s="63"/>
      <c r="D69" s="64"/>
      <c r="E69" s="65"/>
    </row>
    <row r="70" spans="1:5" ht="18" customHeight="1">
      <c r="A70" s="22" t="s">
        <v>64</v>
      </c>
      <c r="B70" s="40"/>
      <c r="C70" s="48"/>
      <c r="D70" s="42"/>
      <c r="E70" s="66"/>
    </row>
    <row r="71" spans="1:5" ht="18" customHeight="1">
      <c r="A71" s="22" t="s">
        <v>65</v>
      </c>
      <c r="B71" s="40"/>
      <c r="C71" s="48"/>
      <c r="D71" s="42"/>
      <c r="E71" s="66"/>
    </row>
    <row r="72" spans="1:5" ht="18" customHeight="1" thickBot="1">
      <c r="A72" s="13" t="s">
        <v>66</v>
      </c>
      <c r="B72" s="53"/>
      <c r="C72" s="54"/>
      <c r="D72" s="55"/>
      <c r="E72" s="67"/>
    </row>
    <row r="73" spans="1:5" ht="19.5" customHeight="1" thickBot="1">
      <c r="A73" s="113" t="s">
        <v>67</v>
      </c>
      <c r="B73" s="58">
        <f>SUM(B74:B76)</f>
        <v>0</v>
      </c>
      <c r="C73" s="59">
        <f>SUM(C74:C76)</f>
        <v>0</v>
      </c>
      <c r="D73" s="60">
        <f>SUM(D74:D76)</f>
        <v>0</v>
      </c>
      <c r="E73" s="68">
        <f>SUM(E74:E76)</f>
        <v>0</v>
      </c>
    </row>
    <row r="74" spans="1:5" ht="18" customHeight="1">
      <c r="A74" s="74" t="s">
        <v>78</v>
      </c>
      <c r="B74" s="40"/>
      <c r="C74" s="48"/>
      <c r="D74" s="64"/>
      <c r="E74" s="65"/>
    </row>
    <row r="75" spans="1:5" ht="18" customHeight="1">
      <c r="A75" s="74" t="s">
        <v>79</v>
      </c>
      <c r="B75" s="40"/>
      <c r="C75" s="41"/>
      <c r="D75" s="42"/>
      <c r="E75" s="66"/>
    </row>
    <row r="76" spans="1:5" ht="18" customHeight="1" thickBot="1">
      <c r="A76" s="75" t="s">
        <v>80</v>
      </c>
      <c r="B76" s="53"/>
      <c r="C76" s="71"/>
      <c r="D76" s="55"/>
      <c r="E76" s="67"/>
    </row>
    <row r="77" spans="1:5" ht="18" customHeight="1" thickBot="1">
      <c r="A77" s="14"/>
      <c r="B77" s="103"/>
      <c r="C77" s="1"/>
      <c r="D77" s="1"/>
      <c r="E77" s="1"/>
    </row>
    <row r="78" spans="1:5" ht="18" customHeight="1">
      <c r="A78" s="116" t="s">
        <v>68</v>
      </c>
      <c r="B78" s="77">
        <f>SUM(B52-B43-B7)</f>
        <v>-460.00000000000045</v>
      </c>
      <c r="C78" s="78">
        <f>SUM(C52-C43-C7)</f>
        <v>-502.00000000000045</v>
      </c>
      <c r="D78" s="79">
        <f>SUM(D52-D43-D7)</f>
        <v>-505</v>
      </c>
      <c r="E78" s="80">
        <f>SUM(E52-E43-E7)</f>
        <v>-510.00000000000091</v>
      </c>
    </row>
    <row r="79" spans="1:5" ht="18" customHeight="1" thickBot="1">
      <c r="A79" s="117" t="s">
        <v>69</v>
      </c>
      <c r="B79" s="82">
        <f>SUM(B78-B48)</f>
        <v>-460.00000000000045</v>
      </c>
      <c r="C79" s="83">
        <f>SUM(C78-C48)</f>
        <v>-502.00000000000045</v>
      </c>
      <c r="D79" s="84">
        <f>SUM(D78-D48)</f>
        <v>-505</v>
      </c>
      <c r="E79" s="85">
        <f>SUM(E78-E48)</f>
        <v>-510.00000000000091</v>
      </c>
    </row>
    <row r="80" spans="1:5" ht="18" customHeight="1">
      <c r="A80" s="242" t="s">
        <v>70</v>
      </c>
      <c r="B80" s="86">
        <v>460</v>
      </c>
      <c r="C80" s="86">
        <v>502</v>
      </c>
      <c r="D80" s="87">
        <v>505</v>
      </c>
      <c r="E80" s="88">
        <v>510</v>
      </c>
    </row>
    <row r="81" spans="1:5" ht="18" customHeight="1">
      <c r="A81" s="243" t="s">
        <v>81</v>
      </c>
      <c r="B81" s="40"/>
      <c r="C81" s="41"/>
      <c r="D81" s="42"/>
      <c r="E81" s="66"/>
    </row>
    <row r="82" spans="1:5" ht="18" customHeight="1">
      <c r="A82" s="249" t="s">
        <v>71</v>
      </c>
      <c r="B82" s="40"/>
      <c r="C82" s="41"/>
      <c r="D82" s="42"/>
      <c r="E82" s="43"/>
    </row>
    <row r="83" spans="1:5" ht="18" customHeight="1">
      <c r="A83" s="118"/>
      <c r="B83" s="72"/>
      <c r="C83" s="72"/>
      <c r="D83" s="72"/>
      <c r="E83" s="72"/>
    </row>
    <row r="84" spans="1:5" ht="18" customHeight="1">
      <c r="A84" s="119" t="s">
        <v>82</v>
      </c>
      <c r="B84" s="72"/>
      <c r="C84" s="72"/>
      <c r="D84" s="72"/>
      <c r="E84" s="72"/>
    </row>
    <row r="85" spans="1:5" ht="18" customHeight="1">
      <c r="A85" s="420"/>
      <c r="B85" s="421"/>
      <c r="C85" s="421"/>
      <c r="D85" s="421"/>
      <c r="E85" s="421"/>
    </row>
    <row r="86" spans="1:5" ht="18" customHeight="1">
      <c r="A86" s="120"/>
      <c r="B86" s="72"/>
      <c r="C86" s="72"/>
      <c r="D86" s="72"/>
      <c r="E86" s="72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180">
        <v>60.2</v>
      </c>
      <c r="E88" s="181">
        <v>63.1</v>
      </c>
    </row>
    <row r="89" spans="1:5" ht="18" customHeight="1">
      <c r="A89" s="99" t="s">
        <v>85</v>
      </c>
      <c r="B89" s="100"/>
      <c r="C89" s="121"/>
      <c r="D89" s="182">
        <v>0</v>
      </c>
      <c r="E89" s="183">
        <v>0</v>
      </c>
    </row>
    <row r="90" spans="1:5" ht="18" customHeight="1">
      <c r="A90" s="99" t="s">
        <v>86</v>
      </c>
      <c r="B90" s="100"/>
      <c r="C90" s="121"/>
      <c r="D90" s="182">
        <v>597</v>
      </c>
      <c r="E90" s="183">
        <v>702</v>
      </c>
    </row>
    <row r="91" spans="1:5" ht="18" customHeight="1">
      <c r="A91" s="99" t="s">
        <v>87</v>
      </c>
      <c r="B91" s="100"/>
      <c r="C91" s="121"/>
      <c r="D91" s="182">
        <v>384</v>
      </c>
      <c r="E91" s="183">
        <v>392</v>
      </c>
    </row>
    <row r="92" spans="1:5">
      <c r="A92" s="123"/>
      <c r="B92" s="123"/>
      <c r="C92" s="123"/>
      <c r="D92" s="123"/>
      <c r="E92" s="123"/>
    </row>
  </sheetData>
  <mergeCells count="5">
    <mergeCell ref="A85:E85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6" orientation="portrait" r:id="rId1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CF74D-BCAE-43D4-9827-D91467CB78C8}">
  <dimension ref="A1:E94"/>
  <sheetViews>
    <sheetView tabSelected="1" workbookViewId="0">
      <selection activeCell="B18" sqref="B18"/>
    </sheetView>
  </sheetViews>
  <sheetFormatPr defaultColWidth="9.109375" defaultRowHeight="14.4"/>
  <cols>
    <col min="1" max="1" width="55.6640625" style="414" customWidth="1"/>
    <col min="2" max="5" width="13.44140625" style="414" customWidth="1"/>
    <col min="6" max="16384" width="9.109375" style="414"/>
  </cols>
  <sheetData>
    <row r="1" spans="1:5" ht="30.75" customHeight="1">
      <c r="A1" s="415" t="s">
        <v>114</v>
      </c>
      <c r="B1" s="23"/>
      <c r="C1" s="15"/>
      <c r="D1" s="15"/>
      <c r="E1" s="15"/>
    </row>
    <row r="2" spans="1:5" ht="18" customHeight="1" thickBot="1">
      <c r="A2" s="283" t="s">
        <v>0</v>
      </c>
      <c r="B2" s="104"/>
      <c r="C2" s="122"/>
      <c r="D2" s="15"/>
      <c r="E2" s="15"/>
    </row>
    <row r="3" spans="1:5" ht="26.25" customHeight="1" thickBot="1">
      <c r="A3" s="284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" customHeight="1" thickBot="1">
      <c r="A4" s="16"/>
      <c r="B4" s="423"/>
      <c r="C4" s="423"/>
      <c r="D4" s="425"/>
      <c r="E4" s="427"/>
    </row>
    <row r="5" spans="1:5" ht="18" customHeight="1" thickBot="1">
      <c r="A5" s="16"/>
      <c r="B5" s="15"/>
      <c r="C5" s="15"/>
      <c r="D5" s="15"/>
      <c r="E5" s="15"/>
    </row>
    <row r="6" spans="1:5" ht="21" customHeight="1" thickBot="1">
      <c r="A6" s="285" t="s">
        <v>2</v>
      </c>
      <c r="B6" s="3">
        <f>SUM(B7+B43+B48)</f>
        <v>38315</v>
      </c>
      <c r="C6" s="3">
        <f>SUM(C7+C43+C48)</f>
        <v>45797</v>
      </c>
      <c r="D6" s="28">
        <f>SUM(D7+D43+D48)</f>
        <v>52673</v>
      </c>
      <c r="E6" s="29">
        <f>SUM(E7+E43+E48)</f>
        <v>57867</v>
      </c>
    </row>
    <row r="7" spans="1:5" ht="18" customHeight="1" thickBot="1">
      <c r="A7" s="107" t="s">
        <v>3</v>
      </c>
      <c r="B7" s="189">
        <f>SUM(B8:B42)</f>
        <v>38315</v>
      </c>
      <c r="C7" s="190">
        <f>SUM(C8:C42)</f>
        <v>45797</v>
      </c>
      <c r="D7" s="191">
        <f>SUM(D8:D42)</f>
        <v>52673</v>
      </c>
      <c r="E7" s="192">
        <f>SUM(E8:E42)</f>
        <v>57867</v>
      </c>
    </row>
    <row r="8" spans="1:5" ht="18" customHeight="1">
      <c r="A8" s="112" t="s">
        <v>4</v>
      </c>
      <c r="B8" s="127">
        <v>2300</v>
      </c>
      <c r="C8" s="128">
        <v>3250</v>
      </c>
      <c r="D8" s="129">
        <v>3400</v>
      </c>
      <c r="E8" s="130">
        <v>3500</v>
      </c>
    </row>
    <row r="9" spans="1:5" ht="18" customHeight="1">
      <c r="A9" s="18" t="s">
        <v>5</v>
      </c>
      <c r="B9" s="131">
        <v>3660</v>
      </c>
      <c r="C9" s="132">
        <v>4100</v>
      </c>
      <c r="D9" s="133">
        <v>4400</v>
      </c>
      <c r="E9" s="134">
        <v>4840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>
        <v>1100</v>
      </c>
      <c r="C11" s="132">
        <v>1500</v>
      </c>
      <c r="D11" s="133">
        <v>1800</v>
      </c>
      <c r="E11" s="134">
        <v>2090</v>
      </c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280</v>
      </c>
      <c r="C15" s="132">
        <v>590</v>
      </c>
      <c r="D15" s="133">
        <v>590</v>
      </c>
      <c r="E15" s="134">
        <v>590</v>
      </c>
    </row>
    <row r="16" spans="1:5" ht="18" customHeight="1">
      <c r="A16" s="18" t="s">
        <v>12</v>
      </c>
      <c r="B16" s="131">
        <v>5</v>
      </c>
      <c r="C16" s="132">
        <v>10</v>
      </c>
      <c r="D16" s="133">
        <v>12</v>
      </c>
      <c r="E16" s="134">
        <v>14</v>
      </c>
    </row>
    <row r="17" spans="1:5" ht="18" customHeight="1">
      <c r="A17" s="18" t="s">
        <v>13</v>
      </c>
      <c r="B17" s="131">
        <v>10</v>
      </c>
      <c r="C17" s="132">
        <v>20</v>
      </c>
      <c r="D17" s="133">
        <v>22</v>
      </c>
      <c r="E17" s="134">
        <v>24</v>
      </c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7350</v>
      </c>
      <c r="C19" s="132">
        <v>10130</v>
      </c>
      <c r="D19" s="133">
        <v>12000</v>
      </c>
      <c r="E19" s="134">
        <v>13500</v>
      </c>
    </row>
    <row r="20" spans="1:5" ht="18" customHeight="1">
      <c r="A20" s="18" t="s">
        <v>16</v>
      </c>
      <c r="B20" s="135">
        <v>16500</v>
      </c>
      <c r="C20" s="136">
        <v>17900</v>
      </c>
      <c r="D20" s="137">
        <v>20000</v>
      </c>
      <c r="E20" s="138">
        <v>22000</v>
      </c>
    </row>
    <row r="21" spans="1:5" ht="18" customHeight="1">
      <c r="A21" s="18" t="s">
        <v>17</v>
      </c>
      <c r="B21" s="131">
        <v>5100</v>
      </c>
      <c r="C21" s="132">
        <v>5620</v>
      </c>
      <c r="D21" s="133">
        <v>7600</v>
      </c>
      <c r="E21" s="134">
        <v>8360</v>
      </c>
    </row>
    <row r="22" spans="1:5" ht="18" customHeight="1">
      <c r="A22" s="18" t="s">
        <v>18</v>
      </c>
      <c r="B22" s="131">
        <v>50</v>
      </c>
      <c r="C22" s="132">
        <v>60</v>
      </c>
      <c r="D22" s="133">
        <v>70</v>
      </c>
      <c r="E22" s="134">
        <v>80</v>
      </c>
    </row>
    <row r="23" spans="1:5" ht="18" customHeight="1">
      <c r="A23" s="18" t="s">
        <v>19</v>
      </c>
      <c r="B23" s="131">
        <v>175</v>
      </c>
      <c r="C23" s="132">
        <v>400</v>
      </c>
      <c r="D23" s="133">
        <v>450</v>
      </c>
      <c r="E23" s="134">
        <v>500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>
        <v>3</v>
      </c>
      <c r="C27" s="132">
        <v>3</v>
      </c>
      <c r="D27" s="133">
        <v>3</v>
      </c>
      <c r="E27" s="134">
        <v>3</v>
      </c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131"/>
      <c r="C29" s="132"/>
      <c r="D29" s="133"/>
      <c r="E29" s="134"/>
    </row>
    <row r="30" spans="1:5" ht="18" customHeight="1">
      <c r="A30" s="18" t="s">
        <v>26</v>
      </c>
      <c r="B30" s="131"/>
      <c r="C30" s="132"/>
      <c r="D30" s="133"/>
      <c r="E30" s="134"/>
    </row>
    <row r="31" spans="1:5" ht="18" customHeight="1">
      <c r="A31" s="18" t="s">
        <v>27</v>
      </c>
      <c r="B31" s="131"/>
      <c r="C31" s="132"/>
      <c r="D31" s="133"/>
      <c r="E31" s="134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972</v>
      </c>
      <c r="C34" s="132">
        <v>1346</v>
      </c>
      <c r="D34" s="286">
        <v>1346</v>
      </c>
      <c r="E34" s="134">
        <v>1346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530</v>
      </c>
      <c r="C41" s="141">
        <v>628</v>
      </c>
      <c r="D41" s="142">
        <v>700</v>
      </c>
      <c r="E41" s="143">
        <v>740</v>
      </c>
    </row>
    <row r="42" spans="1:5" ht="18" customHeight="1" thickBot="1">
      <c r="A42" s="20" t="s">
        <v>38</v>
      </c>
      <c r="B42" s="144">
        <v>280</v>
      </c>
      <c r="C42" s="145">
        <v>240</v>
      </c>
      <c r="D42" s="146">
        <v>280</v>
      </c>
      <c r="E42" s="147">
        <v>280</v>
      </c>
    </row>
    <row r="43" spans="1:5" ht="18" customHeight="1" thickBot="1">
      <c r="A43" s="11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365"/>
      <c r="C44" s="366"/>
      <c r="D44" s="367"/>
      <c r="E44" s="368"/>
    </row>
    <row r="45" spans="1:5" ht="18" customHeight="1">
      <c r="A45" s="19" t="s">
        <v>41</v>
      </c>
      <c r="B45" s="369"/>
      <c r="C45" s="370"/>
      <c r="D45" s="371"/>
      <c r="E45" s="372"/>
    </row>
    <row r="46" spans="1:5" ht="18" customHeight="1">
      <c r="A46" s="19" t="s">
        <v>42</v>
      </c>
      <c r="B46" s="369"/>
      <c r="C46" s="370"/>
      <c r="D46" s="371"/>
      <c r="E46" s="372"/>
    </row>
    <row r="47" spans="1:5" ht="18" customHeight="1" thickBot="1">
      <c r="A47" s="19" t="s">
        <v>43</v>
      </c>
      <c r="B47" s="369"/>
      <c r="C47" s="370"/>
      <c r="D47" s="373"/>
      <c r="E47" s="374"/>
    </row>
    <row r="48" spans="1:5" ht="18" customHeight="1" thickBot="1">
      <c r="A48" s="11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131"/>
      <c r="C49" s="132"/>
      <c r="D49" s="157"/>
      <c r="E49" s="163"/>
    </row>
    <row r="50" spans="1:5" ht="18" customHeight="1" thickBot="1">
      <c r="A50" s="115" t="s">
        <v>46</v>
      </c>
      <c r="B50" s="144"/>
      <c r="C50" s="166"/>
      <c r="D50" s="146"/>
      <c r="E50" s="165"/>
    </row>
    <row r="51" spans="1:5" ht="18" customHeight="1" thickBot="1">
      <c r="A51" s="23"/>
      <c r="B51" s="167"/>
      <c r="C51" s="179"/>
      <c r="D51" s="167"/>
      <c r="E51" s="167"/>
    </row>
    <row r="52" spans="1:5" ht="18" customHeight="1" thickBot="1">
      <c r="A52" s="285" t="s">
        <v>47</v>
      </c>
      <c r="B52" s="3">
        <f>SUM(B53+B73+B68)</f>
        <v>18815</v>
      </c>
      <c r="C52" s="3">
        <f>SUM(C53+C73+C68)</f>
        <v>23297</v>
      </c>
      <c r="D52" s="28">
        <f>SUM(D53+D73+D68)</f>
        <v>23605</v>
      </c>
      <c r="E52" s="29">
        <f>SUM(E53+E73+E68)</f>
        <v>24005</v>
      </c>
    </row>
    <row r="53" spans="1:5" ht="18" customHeight="1" thickBot="1">
      <c r="A53" s="107" t="s">
        <v>48</v>
      </c>
      <c r="B53" s="151">
        <f>SUM(B54:B67)</f>
        <v>18815</v>
      </c>
      <c r="C53" s="152">
        <f>SUM(C54:C67)</f>
        <v>22997</v>
      </c>
      <c r="D53" s="153">
        <f>SUM(D54:D67)</f>
        <v>23605</v>
      </c>
      <c r="E53" s="154">
        <f>SUM(E54:E67)</f>
        <v>24005</v>
      </c>
    </row>
    <row r="54" spans="1:5" ht="18" customHeight="1">
      <c r="A54" s="17" t="s">
        <v>49</v>
      </c>
      <c r="B54" s="155">
        <v>6800</v>
      </c>
      <c r="C54" s="156">
        <v>6953</v>
      </c>
      <c r="D54" s="157">
        <v>6970</v>
      </c>
      <c r="E54" s="158">
        <v>6970</v>
      </c>
    </row>
    <row r="55" spans="1:5" ht="18" customHeight="1">
      <c r="A55" s="19" t="s">
        <v>50</v>
      </c>
      <c r="B55" s="131">
        <v>6360</v>
      </c>
      <c r="C55" s="139">
        <v>9309</v>
      </c>
      <c r="D55" s="133">
        <v>9600</v>
      </c>
      <c r="E55" s="134">
        <v>9800</v>
      </c>
    </row>
    <row r="56" spans="1:5" ht="18" customHeight="1">
      <c r="A56" s="19" t="s">
        <v>51</v>
      </c>
      <c r="B56" s="131">
        <v>1885</v>
      </c>
      <c r="C56" s="139">
        <v>2000</v>
      </c>
      <c r="D56" s="133">
        <v>2200</v>
      </c>
      <c r="E56" s="134">
        <v>2300</v>
      </c>
    </row>
    <row r="57" spans="1:5" ht="18" customHeight="1">
      <c r="A57" s="19" t="s">
        <v>52</v>
      </c>
      <c r="B57" s="131">
        <v>3635</v>
      </c>
      <c r="C57" s="139">
        <v>4600</v>
      </c>
      <c r="D57" s="133">
        <v>4700</v>
      </c>
      <c r="E57" s="134">
        <v>4800</v>
      </c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369"/>
      <c r="C61" s="370"/>
      <c r="D61" s="371"/>
      <c r="E61" s="375"/>
    </row>
    <row r="62" spans="1:5" ht="18" customHeight="1">
      <c r="A62" s="19" t="s">
        <v>57</v>
      </c>
      <c r="B62" s="369"/>
      <c r="C62" s="370"/>
      <c r="D62" s="371"/>
      <c r="E62" s="375"/>
    </row>
    <row r="63" spans="1:5" ht="18" customHeight="1">
      <c r="A63" s="19" t="s">
        <v>58</v>
      </c>
      <c r="B63" s="369"/>
      <c r="C63" s="370"/>
      <c r="D63" s="371"/>
      <c r="E63" s="375"/>
    </row>
    <row r="64" spans="1:5" ht="18" customHeight="1">
      <c r="A64" s="19" t="s">
        <v>104</v>
      </c>
      <c r="B64" s="369"/>
      <c r="C64" s="370"/>
      <c r="D64" s="371"/>
      <c r="E64" s="375"/>
    </row>
    <row r="65" spans="1:5" ht="18" customHeight="1">
      <c r="A65" s="19" t="s">
        <v>59</v>
      </c>
      <c r="B65" s="369"/>
      <c r="C65" s="370"/>
      <c r="D65" s="371"/>
      <c r="E65" s="375"/>
    </row>
    <row r="66" spans="1:5" ht="18" customHeight="1">
      <c r="A66" s="19" t="s">
        <v>60</v>
      </c>
      <c r="B66" s="131"/>
      <c r="C66" s="139"/>
      <c r="D66" s="133"/>
      <c r="E66" s="134"/>
    </row>
    <row r="67" spans="1:5" ht="18" customHeight="1" thickBot="1">
      <c r="A67" s="20" t="s">
        <v>61</v>
      </c>
      <c r="B67" s="144">
        <v>135</v>
      </c>
      <c r="C67" s="145">
        <v>135</v>
      </c>
      <c r="D67" s="146">
        <v>135</v>
      </c>
      <c r="E67" s="147">
        <v>135</v>
      </c>
    </row>
    <row r="68" spans="1:5" ht="18" customHeight="1" thickBot="1">
      <c r="A68" s="113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155"/>
      <c r="C69" s="156"/>
      <c r="D69" s="157"/>
      <c r="E69" s="163"/>
    </row>
    <row r="70" spans="1:5" ht="18" customHeight="1">
      <c r="A70" s="22" t="s">
        <v>64</v>
      </c>
      <c r="B70" s="131"/>
      <c r="C70" s="139"/>
      <c r="D70" s="133"/>
      <c r="E70" s="164"/>
    </row>
    <row r="71" spans="1:5" ht="18" customHeight="1">
      <c r="A71" s="22" t="s">
        <v>65</v>
      </c>
      <c r="B71" s="131"/>
      <c r="C71" s="139"/>
      <c r="D71" s="133"/>
      <c r="E71" s="164"/>
    </row>
    <row r="72" spans="1:5" ht="18" customHeight="1" thickBot="1">
      <c r="A72" s="287" t="s">
        <v>66</v>
      </c>
      <c r="B72" s="144"/>
      <c r="C72" s="145"/>
      <c r="D72" s="146"/>
      <c r="E72" s="165"/>
    </row>
    <row r="73" spans="1:5" ht="18" customHeight="1" thickBot="1">
      <c r="A73" s="113" t="s">
        <v>67</v>
      </c>
      <c r="B73" s="159">
        <f>SUM(B74:B76)</f>
        <v>0</v>
      </c>
      <c r="C73" s="160">
        <f>SUM(C74:C76)</f>
        <v>300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9"/>
      <c r="D74" s="157"/>
      <c r="E74" s="163"/>
    </row>
    <row r="75" spans="1:5" ht="18" customHeight="1">
      <c r="A75" s="74" t="s">
        <v>117</v>
      </c>
      <c r="B75" s="131"/>
      <c r="C75" s="132">
        <v>300</v>
      </c>
      <c r="D75" s="133"/>
      <c r="E75" s="164"/>
    </row>
    <row r="76" spans="1:5" ht="18" customHeight="1" thickBot="1">
      <c r="A76" s="75" t="s">
        <v>80</v>
      </c>
      <c r="B76" s="144"/>
      <c r="C76" s="166"/>
      <c r="D76" s="146"/>
      <c r="E76" s="165"/>
    </row>
    <row r="77" spans="1:5" ht="18" customHeight="1" thickBot="1">
      <c r="A77" s="288"/>
      <c r="B77" s="167"/>
      <c r="C77" s="167"/>
      <c r="D77" s="167"/>
      <c r="E77" s="167"/>
    </row>
    <row r="78" spans="1:5" ht="18" customHeight="1">
      <c r="A78" s="116" t="s">
        <v>68</v>
      </c>
      <c r="B78" s="289">
        <f>SUM(B52-B43-B7)</f>
        <v>-19500</v>
      </c>
      <c r="C78" s="305">
        <f>SUM(C52-C43-C7)</f>
        <v>-22500</v>
      </c>
      <c r="D78" s="290">
        <f>SUM(D52-D43-D7)</f>
        <v>-29068</v>
      </c>
      <c r="E78" s="291">
        <f>SUM(E52-E43-E7)</f>
        <v>-33862</v>
      </c>
    </row>
    <row r="79" spans="1:5" ht="18" customHeight="1" thickBot="1">
      <c r="A79" s="117" t="s">
        <v>69</v>
      </c>
      <c r="B79" s="292">
        <f>SUM(B78-B48)</f>
        <v>-19500</v>
      </c>
      <c r="C79" s="306">
        <f>SUM(C78-C48)</f>
        <v>-22500</v>
      </c>
      <c r="D79" s="293">
        <f>SUM(D78-D48)</f>
        <v>-29068</v>
      </c>
      <c r="E79" s="294">
        <f>SUM(E78-E48)</f>
        <v>-33862</v>
      </c>
    </row>
    <row r="80" spans="1:5" ht="18" customHeight="1">
      <c r="A80" s="376" t="s">
        <v>70</v>
      </c>
      <c r="B80" s="307">
        <v>19500</v>
      </c>
      <c r="C80" s="307">
        <v>22500</v>
      </c>
      <c r="D80" s="297">
        <v>29068</v>
      </c>
      <c r="E80" s="298">
        <v>33862</v>
      </c>
    </row>
    <row r="81" spans="1:5" ht="18" customHeight="1">
      <c r="A81" s="299" t="s">
        <v>81</v>
      </c>
      <c r="B81" s="131">
        <v>2650</v>
      </c>
      <c r="C81" s="132">
        <v>1800</v>
      </c>
      <c r="D81" s="133"/>
      <c r="E81" s="164"/>
    </row>
    <row r="82" spans="1:5" ht="18" customHeight="1">
      <c r="A82" s="300" t="s">
        <v>71</v>
      </c>
      <c r="B82" s="131">
        <v>1000</v>
      </c>
      <c r="C82" s="132">
        <v>1800</v>
      </c>
      <c r="D82" s="133"/>
      <c r="E82" s="134"/>
    </row>
    <row r="83" spans="1:5" ht="18" customHeight="1">
      <c r="A83" s="118"/>
      <c r="B83" s="302"/>
      <c r="C83" s="302"/>
      <c r="D83" s="302"/>
      <c r="E83" s="302"/>
    </row>
    <row r="84" spans="1:5" ht="18" customHeight="1">
      <c r="A84" s="301" t="s">
        <v>82</v>
      </c>
      <c r="B84" s="302"/>
      <c r="C84" s="302" t="s">
        <v>115</v>
      </c>
      <c r="D84" s="302"/>
      <c r="E84" s="302"/>
    </row>
    <row r="85" spans="1:5" ht="18" customHeight="1">
      <c r="A85" s="420"/>
      <c r="B85" s="421"/>
      <c r="C85" s="421"/>
      <c r="D85" s="421"/>
      <c r="E85" s="421"/>
    </row>
    <row r="86" spans="1:5" ht="18" customHeight="1">
      <c r="A86" s="416"/>
      <c r="B86" s="15"/>
      <c r="C86" s="15"/>
      <c r="D86" s="15"/>
      <c r="E86" s="15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417"/>
      <c r="D88" s="418">
        <v>312</v>
      </c>
      <c r="E88" s="418">
        <v>300</v>
      </c>
    </row>
    <row r="89" spans="1:5" ht="18" customHeight="1">
      <c r="A89" s="99" t="s">
        <v>85</v>
      </c>
      <c r="B89" s="100"/>
      <c r="C89" s="417"/>
      <c r="D89" s="419">
        <v>262</v>
      </c>
      <c r="E89" s="419">
        <v>262</v>
      </c>
    </row>
    <row r="90" spans="1:5" ht="18" customHeight="1">
      <c r="A90" s="99" t="s">
        <v>86</v>
      </c>
      <c r="B90" s="100"/>
      <c r="C90" s="417"/>
      <c r="D90" s="419">
        <v>1217</v>
      </c>
      <c r="E90" s="419">
        <v>1187</v>
      </c>
    </row>
    <row r="91" spans="1:5" ht="18" customHeight="1">
      <c r="A91" s="99" t="s">
        <v>87</v>
      </c>
      <c r="B91" s="100"/>
      <c r="C91" s="417"/>
      <c r="D91" s="419">
        <v>400</v>
      </c>
      <c r="E91" s="419">
        <v>0</v>
      </c>
    </row>
    <row r="92" spans="1:5" ht="18" customHeight="1"/>
    <row r="93" spans="1:5" ht="18" customHeight="1"/>
    <row r="94" spans="1:5" ht="18" customHeight="1"/>
  </sheetData>
  <mergeCells count="5">
    <mergeCell ref="B3:B4"/>
    <mergeCell ref="C3:C4"/>
    <mergeCell ref="D3:D4"/>
    <mergeCell ref="E3:E4"/>
    <mergeCell ref="A85:E85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2C74-F1C9-4CCA-8348-6D3CBA297103}">
  <dimension ref="A1:E91"/>
  <sheetViews>
    <sheetView workbookViewId="0">
      <selection activeCell="D28" sqref="D28"/>
    </sheetView>
  </sheetViews>
  <sheetFormatPr defaultColWidth="9.109375" defaultRowHeight="14.4"/>
  <cols>
    <col min="1" max="1" width="55.6640625" style="281" customWidth="1"/>
    <col min="2" max="5" width="13.44140625" style="281" customWidth="1"/>
    <col min="6" max="16384" width="9.109375" style="281"/>
  </cols>
  <sheetData>
    <row r="1" spans="1:5" ht="30.75" customHeight="1">
      <c r="A1" s="124" t="s">
        <v>112</v>
      </c>
      <c r="B1" s="309"/>
      <c r="C1" s="310"/>
      <c r="D1" s="310"/>
      <c r="E1" s="310"/>
    </row>
    <row r="2" spans="1:5" ht="16.2" thickBot="1">
      <c r="A2" s="184" t="s">
        <v>0</v>
      </c>
      <c r="B2" s="104"/>
      <c r="C2" s="311"/>
      <c r="D2" s="312"/>
      <c r="E2" s="312"/>
    </row>
    <row r="3" spans="1:5" ht="26.25" customHeight="1" thickBot="1">
      <c r="A3" s="331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.75" customHeight="1" thickBot="1">
      <c r="A4" s="16"/>
      <c r="B4" s="423"/>
      <c r="C4" s="423"/>
      <c r="D4" s="425"/>
      <c r="E4" s="427"/>
    </row>
    <row r="5" spans="1:5" ht="20.25" customHeight="1" thickBot="1">
      <c r="A5" s="16"/>
      <c r="B5" s="312"/>
      <c r="C5" s="312"/>
      <c r="D5" s="312"/>
      <c r="E5" s="312"/>
    </row>
    <row r="6" spans="1:5" ht="21" customHeight="1" thickBot="1">
      <c r="A6" s="332" t="s">
        <v>2</v>
      </c>
      <c r="B6" s="3">
        <f>SUM(B7+B43+B48)</f>
        <v>15394.800000000001</v>
      </c>
      <c r="C6" s="3">
        <f>SUM(C7+C43+C48)</f>
        <v>16525.099999999999</v>
      </c>
      <c r="D6" s="28">
        <f>SUM(D7+D43+D48)</f>
        <v>16397</v>
      </c>
      <c r="E6" s="29">
        <f>SUM(E7+E43+E48)</f>
        <v>16537.099999999999</v>
      </c>
    </row>
    <row r="7" spans="1:5" ht="19.5" customHeight="1" thickBot="1">
      <c r="A7" s="317" t="s">
        <v>3</v>
      </c>
      <c r="B7" s="189">
        <f>SUM(B8:B42)</f>
        <v>15394.800000000001</v>
      </c>
      <c r="C7" s="190">
        <f>SUM(C8:C42)</f>
        <v>16525.099999999999</v>
      </c>
      <c r="D7" s="191">
        <f>SUM(D8:D42)</f>
        <v>16397</v>
      </c>
      <c r="E7" s="192">
        <f>SUM(E8:E42)</f>
        <v>16537.099999999999</v>
      </c>
    </row>
    <row r="8" spans="1:5" ht="18" customHeight="1">
      <c r="A8" s="112" t="s">
        <v>4</v>
      </c>
      <c r="B8" s="127">
        <v>1187.2</v>
      </c>
      <c r="C8" s="128">
        <v>1300</v>
      </c>
      <c r="D8" s="129">
        <v>1350</v>
      </c>
      <c r="E8" s="130">
        <v>1370</v>
      </c>
    </row>
    <row r="9" spans="1:5" ht="18" customHeight="1">
      <c r="A9" s="18" t="s">
        <v>5</v>
      </c>
      <c r="B9" s="131">
        <v>910</v>
      </c>
      <c r="C9" s="132">
        <v>1000</v>
      </c>
      <c r="D9" s="133">
        <v>1050</v>
      </c>
      <c r="E9" s="134">
        <v>1100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60</v>
      </c>
      <c r="C15" s="132">
        <v>60</v>
      </c>
      <c r="D15" s="133">
        <v>65</v>
      </c>
      <c r="E15" s="134">
        <v>65</v>
      </c>
    </row>
    <row r="16" spans="1:5" ht="18" customHeight="1">
      <c r="A16" s="18" t="s">
        <v>12</v>
      </c>
      <c r="B16" s="131">
        <v>22</v>
      </c>
      <c r="C16" s="132">
        <v>28</v>
      </c>
      <c r="D16" s="133">
        <v>28</v>
      </c>
      <c r="E16" s="134">
        <v>28</v>
      </c>
    </row>
    <row r="17" spans="1:5" ht="18" customHeight="1">
      <c r="A17" s="18" t="s">
        <v>13</v>
      </c>
      <c r="B17" s="131">
        <v>5</v>
      </c>
      <c r="C17" s="132">
        <v>5</v>
      </c>
      <c r="D17" s="133">
        <v>5</v>
      </c>
      <c r="E17" s="134">
        <v>5</v>
      </c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600</v>
      </c>
      <c r="C19" s="132">
        <v>675</v>
      </c>
      <c r="D19" s="133">
        <v>680</v>
      </c>
      <c r="E19" s="134">
        <v>700</v>
      </c>
    </row>
    <row r="20" spans="1:5" ht="18" customHeight="1">
      <c r="A20" s="18" t="s">
        <v>16</v>
      </c>
      <c r="B20" s="135">
        <v>8505</v>
      </c>
      <c r="C20" s="136">
        <v>9350</v>
      </c>
      <c r="D20" s="137">
        <v>9350</v>
      </c>
      <c r="E20" s="138">
        <v>9350</v>
      </c>
    </row>
    <row r="21" spans="1:5" ht="18" customHeight="1">
      <c r="A21" s="18" t="s">
        <v>17</v>
      </c>
      <c r="B21" s="131">
        <v>2891.7</v>
      </c>
      <c r="C21" s="132">
        <v>3179</v>
      </c>
      <c r="D21" s="133">
        <v>3179</v>
      </c>
      <c r="E21" s="134">
        <v>3179</v>
      </c>
    </row>
    <row r="22" spans="1:5" ht="18" customHeight="1">
      <c r="A22" s="18" t="s">
        <v>18</v>
      </c>
      <c r="B22" s="131">
        <v>23</v>
      </c>
      <c r="C22" s="132">
        <v>23</v>
      </c>
      <c r="D22" s="133">
        <v>25</v>
      </c>
      <c r="E22" s="134">
        <v>25</v>
      </c>
    </row>
    <row r="23" spans="1:5" ht="18" customHeight="1">
      <c r="A23" s="18" t="s">
        <v>19</v>
      </c>
      <c r="B23" s="131">
        <v>450</v>
      </c>
      <c r="C23" s="132">
        <v>450</v>
      </c>
      <c r="D23" s="133">
        <v>460</v>
      </c>
      <c r="E23" s="134">
        <v>460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>
        <v>2</v>
      </c>
      <c r="C27" s="132">
        <v>5</v>
      </c>
      <c r="D27" s="133">
        <v>5</v>
      </c>
      <c r="E27" s="134">
        <v>5</v>
      </c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131"/>
      <c r="C29" s="132"/>
      <c r="D29" s="133"/>
      <c r="E29" s="134"/>
    </row>
    <row r="30" spans="1:5" ht="18" customHeight="1">
      <c r="A30" s="18" t="s">
        <v>26</v>
      </c>
      <c r="B30" s="131"/>
      <c r="C30" s="132"/>
      <c r="D30" s="133"/>
      <c r="E30" s="134"/>
    </row>
    <row r="31" spans="1:5" ht="18" customHeight="1">
      <c r="A31" s="18" t="s">
        <v>27</v>
      </c>
      <c r="B31" s="131"/>
      <c r="C31" s="132"/>
      <c r="D31" s="133"/>
      <c r="E31" s="134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38.9</v>
      </c>
      <c r="C34" s="132">
        <v>50.1</v>
      </c>
      <c r="D34" s="133" t="s">
        <v>113</v>
      </c>
      <c r="E34" s="134">
        <v>50.1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700</v>
      </c>
      <c r="C41" s="141">
        <v>400</v>
      </c>
      <c r="D41" s="142">
        <v>200</v>
      </c>
      <c r="E41" s="143">
        <v>200</v>
      </c>
    </row>
    <row r="42" spans="1:5" ht="18" customHeight="1" thickBot="1">
      <c r="A42" s="20" t="s">
        <v>38</v>
      </c>
      <c r="B42" s="144"/>
      <c r="C42" s="145"/>
      <c r="D42" s="146"/>
      <c r="E42" s="147"/>
    </row>
    <row r="43" spans="1:5" ht="19.5" customHeight="1" thickBot="1">
      <c r="A43" s="322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19.5" customHeight="1" thickBot="1">
      <c r="A48" s="322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333" t="s">
        <v>45</v>
      </c>
      <c r="B49" s="131"/>
      <c r="C49" s="132"/>
      <c r="D49" s="157"/>
      <c r="E49" s="163"/>
    </row>
    <row r="50" spans="1:5" ht="18" customHeight="1" thickBot="1">
      <c r="A50" s="334" t="s">
        <v>46</v>
      </c>
      <c r="B50" s="144"/>
      <c r="C50" s="166"/>
      <c r="D50" s="146"/>
      <c r="E50" s="165"/>
    </row>
    <row r="51" spans="1:5" ht="18" customHeight="1" thickBot="1">
      <c r="A51" s="309"/>
      <c r="B51" s="312"/>
      <c r="C51" s="323"/>
      <c r="D51" s="312"/>
      <c r="E51" s="312"/>
    </row>
    <row r="52" spans="1:5" ht="21" customHeight="1" thickBot="1">
      <c r="A52" s="332" t="s">
        <v>47</v>
      </c>
      <c r="B52" s="3">
        <f>SUM(B53+B73+B68)</f>
        <v>1438.2</v>
      </c>
      <c r="C52" s="3">
        <f>SUM(C53+C73+C68)</f>
        <v>530</v>
      </c>
      <c r="D52" s="28">
        <f>SUM(D53+D73+D68)</f>
        <v>550</v>
      </c>
      <c r="E52" s="29">
        <f>SUM(E53+E73+E68)</f>
        <v>550</v>
      </c>
    </row>
    <row r="53" spans="1:5" ht="19.5" customHeight="1" thickBot="1">
      <c r="A53" s="317" t="s">
        <v>48</v>
      </c>
      <c r="B53" s="151">
        <f>SUM(B54:B67)</f>
        <v>1430</v>
      </c>
      <c r="C53" s="152">
        <f>SUM(C54:C67)</f>
        <v>530</v>
      </c>
      <c r="D53" s="153">
        <f>SUM(D54:D67)</f>
        <v>550</v>
      </c>
      <c r="E53" s="154">
        <f>SUM(E54:E67)</f>
        <v>550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450</v>
      </c>
      <c r="C55" s="139">
        <v>450</v>
      </c>
      <c r="D55" s="133">
        <v>480</v>
      </c>
      <c r="E55" s="134">
        <v>480</v>
      </c>
    </row>
    <row r="56" spans="1:5" ht="18" customHeight="1">
      <c r="A56" s="19" t="s">
        <v>51</v>
      </c>
      <c r="B56" s="131"/>
      <c r="C56" s="139"/>
      <c r="D56" s="133"/>
      <c r="E56" s="134"/>
    </row>
    <row r="57" spans="1:5" ht="18" customHeight="1">
      <c r="A57" s="19" t="s">
        <v>52</v>
      </c>
      <c r="B57" s="131"/>
      <c r="C57" s="139"/>
      <c r="D57" s="133"/>
      <c r="E57" s="134"/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131"/>
      <c r="C61" s="139"/>
      <c r="D61" s="133"/>
      <c r="E61" s="134"/>
    </row>
    <row r="62" spans="1:5" ht="18" customHeight="1">
      <c r="A62" s="19" t="s">
        <v>57</v>
      </c>
      <c r="B62" s="131"/>
      <c r="C62" s="139"/>
      <c r="D62" s="133"/>
      <c r="E62" s="134"/>
    </row>
    <row r="63" spans="1:5" ht="18" customHeight="1">
      <c r="A63" s="19" t="s">
        <v>58</v>
      </c>
      <c r="B63" s="131"/>
      <c r="C63" s="139"/>
      <c r="D63" s="133"/>
      <c r="E63" s="134"/>
    </row>
    <row r="64" spans="1:5" ht="18" customHeight="1">
      <c r="A64" s="19" t="s">
        <v>104</v>
      </c>
      <c r="B64" s="131"/>
      <c r="C64" s="139"/>
      <c r="D64" s="133"/>
      <c r="E64" s="134"/>
    </row>
    <row r="65" spans="1:5" ht="18" customHeight="1">
      <c r="A65" s="19" t="s">
        <v>59</v>
      </c>
      <c r="B65" s="131"/>
      <c r="C65" s="139"/>
      <c r="D65" s="133"/>
      <c r="E65" s="134"/>
    </row>
    <row r="66" spans="1:5" ht="18" customHeight="1">
      <c r="A66" s="19" t="s">
        <v>60</v>
      </c>
      <c r="B66" s="131">
        <v>910</v>
      </c>
      <c r="C66" s="139"/>
      <c r="D66" s="133"/>
      <c r="E66" s="134"/>
    </row>
    <row r="67" spans="1:5" ht="18" customHeight="1" thickBot="1">
      <c r="A67" s="20" t="s">
        <v>61</v>
      </c>
      <c r="B67" s="144">
        <v>70</v>
      </c>
      <c r="C67" s="145">
        <v>80</v>
      </c>
      <c r="D67" s="146">
        <v>70</v>
      </c>
      <c r="E67" s="147">
        <v>70</v>
      </c>
    </row>
    <row r="68" spans="1:5" ht="19.5" customHeight="1" thickBot="1">
      <c r="A68" s="322" t="s">
        <v>62</v>
      </c>
      <c r="B68" s="159">
        <f>SUM(B69:B72)</f>
        <v>1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335" t="s">
        <v>63</v>
      </c>
      <c r="B69" s="155">
        <v>1</v>
      </c>
      <c r="C69" s="156"/>
      <c r="D69" s="157"/>
      <c r="E69" s="163"/>
    </row>
    <row r="70" spans="1:5" ht="18" customHeight="1">
      <c r="A70" s="336" t="s">
        <v>64</v>
      </c>
      <c r="B70" s="131"/>
      <c r="C70" s="139"/>
      <c r="D70" s="133"/>
      <c r="E70" s="164"/>
    </row>
    <row r="71" spans="1:5" ht="18" customHeight="1">
      <c r="A71" s="336" t="s">
        <v>65</v>
      </c>
      <c r="B71" s="131"/>
      <c r="C71" s="139"/>
      <c r="D71" s="133"/>
      <c r="E71" s="164"/>
    </row>
    <row r="72" spans="1:5" ht="18" customHeight="1" thickBot="1">
      <c r="A72" s="337" t="s">
        <v>66</v>
      </c>
      <c r="B72" s="144"/>
      <c r="C72" s="145"/>
      <c r="D72" s="146"/>
      <c r="E72" s="165"/>
    </row>
    <row r="73" spans="1:5" ht="19.5" customHeight="1" thickBot="1">
      <c r="A73" s="322" t="s">
        <v>67</v>
      </c>
      <c r="B73" s="159">
        <f>SUM(B74:B76)</f>
        <v>7.2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338" t="s">
        <v>78</v>
      </c>
      <c r="B74" s="131">
        <v>7.2</v>
      </c>
      <c r="C74" s="139"/>
      <c r="D74" s="157"/>
      <c r="E74" s="163"/>
    </row>
    <row r="75" spans="1:5" ht="18" customHeight="1">
      <c r="A75" s="338" t="s">
        <v>79</v>
      </c>
      <c r="B75" s="131"/>
      <c r="C75" s="132"/>
      <c r="D75" s="133"/>
      <c r="E75" s="164"/>
    </row>
    <row r="76" spans="1:5" ht="18" customHeight="1" thickBot="1">
      <c r="A76" s="339" t="s">
        <v>80</v>
      </c>
      <c r="B76" s="144"/>
      <c r="C76" s="166"/>
      <c r="D76" s="146"/>
      <c r="E76" s="165"/>
    </row>
    <row r="77" spans="1:5" ht="18" customHeight="1" thickBot="1">
      <c r="A77" s="324"/>
      <c r="B77" s="310"/>
      <c r="C77" s="312"/>
      <c r="D77" s="312"/>
      <c r="E77" s="312"/>
    </row>
    <row r="78" spans="1:5" ht="18" customHeight="1">
      <c r="A78" s="340" t="s">
        <v>68</v>
      </c>
      <c r="B78" s="341">
        <f>SUM(B52-B43-B7)</f>
        <v>-13956.6</v>
      </c>
      <c r="C78" s="342">
        <f>SUM(C52-C43-C7)</f>
        <v>-15995.099999999999</v>
      </c>
      <c r="D78" s="343">
        <f>SUM(D52-D43-D7)</f>
        <v>-15847</v>
      </c>
      <c r="E78" s="344">
        <f>SUM(E52-E43-E7)</f>
        <v>-15987.099999999999</v>
      </c>
    </row>
    <row r="79" spans="1:5" ht="18" customHeight="1" thickBot="1">
      <c r="A79" s="345" t="s">
        <v>69</v>
      </c>
      <c r="B79" s="346">
        <f>SUM(B78-B48)</f>
        <v>-13956.6</v>
      </c>
      <c r="C79" s="347">
        <f>SUM(C78-C48)</f>
        <v>-15995.099999999999</v>
      </c>
      <c r="D79" s="348">
        <f>SUM(D78-D48)</f>
        <v>-15847</v>
      </c>
      <c r="E79" s="349">
        <f>SUM(E78-E48)</f>
        <v>-15987.099999999999</v>
      </c>
    </row>
    <row r="80" spans="1:5" ht="18" customHeight="1">
      <c r="A80" s="295" t="s">
        <v>70</v>
      </c>
      <c r="B80" s="350">
        <v>13956.6</v>
      </c>
      <c r="C80" s="350">
        <v>15995.1</v>
      </c>
      <c r="D80" s="351">
        <v>15847</v>
      </c>
      <c r="E80" s="352">
        <v>15987.1</v>
      </c>
    </row>
    <row r="81" spans="1:5" ht="18" customHeight="1">
      <c r="A81" s="299" t="s">
        <v>81</v>
      </c>
      <c r="B81" s="353"/>
      <c r="C81" s="354"/>
      <c r="D81" s="355"/>
      <c r="E81" s="356"/>
    </row>
    <row r="82" spans="1:5" ht="18" customHeight="1">
      <c r="A82" s="300" t="s">
        <v>71</v>
      </c>
      <c r="B82" s="353"/>
      <c r="C82" s="354"/>
      <c r="D82" s="355"/>
      <c r="E82" s="357"/>
    </row>
    <row r="83" spans="1:5">
      <c r="A83" s="325"/>
      <c r="B83" s="323"/>
      <c r="C83" s="323"/>
      <c r="D83" s="323"/>
      <c r="E83" s="323"/>
    </row>
    <row r="84" spans="1:5">
      <c r="A84" s="326" t="s">
        <v>82</v>
      </c>
      <c r="B84" s="323"/>
      <c r="C84" s="323"/>
      <c r="D84" s="323"/>
      <c r="E84" s="323"/>
    </row>
    <row r="85" spans="1:5">
      <c r="A85" s="439"/>
      <c r="B85" s="421"/>
      <c r="C85" s="421"/>
      <c r="D85" s="421"/>
      <c r="E85" s="421"/>
    </row>
    <row r="86" spans="1:5" ht="8.25" customHeight="1">
      <c r="A86" s="327"/>
      <c r="B86" s="323"/>
      <c r="C86" s="323"/>
      <c r="D86" s="323"/>
      <c r="E86" s="323"/>
    </row>
    <row r="87" spans="1:5">
      <c r="A87" s="328" t="s">
        <v>83</v>
      </c>
      <c r="B87" s="328"/>
      <c r="C87" s="329"/>
      <c r="D87" s="329"/>
      <c r="E87" s="330" t="s">
        <v>0</v>
      </c>
    </row>
    <row r="88" spans="1:5">
      <c r="A88" s="358" t="s">
        <v>84</v>
      </c>
      <c r="B88" s="95"/>
      <c r="C88" s="359"/>
      <c r="D88" s="360">
        <v>30</v>
      </c>
      <c r="E88" s="361">
        <v>20</v>
      </c>
    </row>
    <row r="89" spans="1:5" ht="18" customHeight="1">
      <c r="A89" s="362" t="s">
        <v>85</v>
      </c>
      <c r="B89" s="100"/>
      <c r="C89" s="359"/>
      <c r="D89" s="363">
        <v>1447</v>
      </c>
      <c r="E89" s="364">
        <v>1200</v>
      </c>
    </row>
    <row r="90" spans="1:5">
      <c r="A90" s="362" t="s">
        <v>86</v>
      </c>
      <c r="B90" s="100"/>
      <c r="C90" s="359"/>
      <c r="D90" s="363">
        <v>700</v>
      </c>
      <c r="E90" s="364">
        <v>700</v>
      </c>
    </row>
    <row r="91" spans="1:5">
      <c r="A91" s="362" t="s">
        <v>87</v>
      </c>
      <c r="B91" s="100"/>
      <c r="C91" s="359"/>
      <c r="D91" s="363">
        <v>2200</v>
      </c>
      <c r="E91" s="364">
        <v>2200</v>
      </c>
    </row>
  </sheetData>
  <mergeCells count="5">
    <mergeCell ref="B3:B4"/>
    <mergeCell ref="C3:C4"/>
    <mergeCell ref="D3:D4"/>
    <mergeCell ref="E3:E4"/>
    <mergeCell ref="A85:E85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1"/>
  <sheetViews>
    <sheetView zoomScaleNormal="100" workbookViewId="0">
      <selection activeCell="A21" sqref="A21"/>
    </sheetView>
  </sheetViews>
  <sheetFormatPr defaultRowHeight="18" customHeight="1"/>
  <cols>
    <col min="1" max="1" width="60.33203125" customWidth="1"/>
    <col min="2" max="5" width="13.44140625" customWidth="1"/>
  </cols>
  <sheetData>
    <row r="1" spans="1:5" ht="30.75" customHeight="1">
      <c r="A1" s="186" t="s">
        <v>72</v>
      </c>
      <c r="B1" s="23"/>
      <c r="C1" s="103"/>
      <c r="D1" s="103"/>
      <c r="E1" s="103"/>
    </row>
    <row r="2" spans="1:5" ht="18" customHeight="1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18" customHeight="1" thickBot="1">
      <c r="A4" s="16"/>
      <c r="B4" s="435"/>
      <c r="C4" s="435"/>
      <c r="D4" s="436"/>
      <c r="E4" s="437"/>
    </row>
    <row r="5" spans="1:5" ht="18" customHeight="1" thickBot="1">
      <c r="A5" s="16"/>
      <c r="B5" s="1"/>
      <c r="C5" s="1"/>
      <c r="D5" s="1"/>
      <c r="E5" s="1"/>
    </row>
    <row r="6" spans="1:5" ht="18" customHeight="1" thickBot="1">
      <c r="A6" s="106" t="s">
        <v>2</v>
      </c>
      <c r="B6" s="148">
        <f>SUM(B7+B43+B48)</f>
        <v>2309</v>
      </c>
      <c r="C6" s="148">
        <f>SUM(C7+C43+C48)</f>
        <v>2401</v>
      </c>
      <c r="D6" s="149">
        <f>SUM(D7+D43+D48)</f>
        <v>2458</v>
      </c>
      <c r="E6" s="150">
        <f>SUM(E7+E43+E48)</f>
        <v>2470</v>
      </c>
    </row>
    <row r="7" spans="1:5" ht="18" customHeight="1" thickBot="1">
      <c r="A7" s="107" t="s">
        <v>3</v>
      </c>
      <c r="B7" s="189">
        <f>SUM(B8:B42)</f>
        <v>2309</v>
      </c>
      <c r="C7" s="190">
        <f>SUM(C8:C42)</f>
        <v>2401</v>
      </c>
      <c r="D7" s="191">
        <f>SUM(D8:D42)</f>
        <v>2458</v>
      </c>
      <c r="E7" s="192">
        <f>SUM(E8:E42)</f>
        <v>2470</v>
      </c>
    </row>
    <row r="8" spans="1:5" ht="18" customHeight="1">
      <c r="A8" s="112" t="s">
        <v>4</v>
      </c>
      <c r="B8" s="127">
        <v>768</v>
      </c>
      <c r="C8" s="128">
        <v>870</v>
      </c>
      <c r="D8" s="129">
        <v>870</v>
      </c>
      <c r="E8" s="130">
        <v>880</v>
      </c>
    </row>
    <row r="9" spans="1:5" ht="18" customHeight="1">
      <c r="A9" s="18" t="s">
        <v>5</v>
      </c>
      <c r="B9" s="131">
        <v>400</v>
      </c>
      <c r="C9" s="132">
        <v>350</v>
      </c>
      <c r="D9" s="133">
        <v>400</v>
      </c>
      <c r="E9" s="134">
        <v>400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100</v>
      </c>
      <c r="C15" s="132">
        <v>100</v>
      </c>
      <c r="D15" s="133">
        <v>50</v>
      </c>
      <c r="E15" s="134">
        <v>60</v>
      </c>
    </row>
    <row r="16" spans="1:5" ht="18" customHeight="1">
      <c r="A16" s="18" t="s">
        <v>12</v>
      </c>
      <c r="B16" s="131">
        <v>30</v>
      </c>
      <c r="C16" s="132">
        <v>20</v>
      </c>
      <c r="D16" s="133">
        <v>20</v>
      </c>
      <c r="E16" s="134">
        <v>29</v>
      </c>
    </row>
    <row r="17" spans="1:5" ht="18" customHeight="1">
      <c r="A17" s="18" t="s">
        <v>13</v>
      </c>
      <c r="B17" s="131"/>
      <c r="C17" s="132"/>
      <c r="D17" s="133"/>
      <c r="E17" s="134"/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879</v>
      </c>
      <c r="C19" s="132">
        <v>920</v>
      </c>
      <c r="D19" s="133">
        <v>970</v>
      </c>
      <c r="E19" s="134">
        <v>980</v>
      </c>
    </row>
    <row r="20" spans="1:5" ht="18" customHeight="1">
      <c r="A20" s="18" t="s">
        <v>16</v>
      </c>
      <c r="B20" s="135"/>
      <c r="C20" s="136"/>
      <c r="D20" s="137"/>
      <c r="E20" s="138"/>
    </row>
    <row r="21" spans="1:5" ht="18" customHeight="1">
      <c r="A21" s="18" t="s">
        <v>17</v>
      </c>
      <c r="B21" s="131"/>
      <c r="C21" s="132"/>
      <c r="D21" s="133"/>
      <c r="E21" s="134"/>
    </row>
    <row r="22" spans="1:5" ht="18" customHeight="1">
      <c r="A22" s="18" t="s">
        <v>18</v>
      </c>
      <c r="B22" s="131"/>
      <c r="C22" s="132"/>
      <c r="D22" s="133"/>
      <c r="E22" s="134"/>
    </row>
    <row r="23" spans="1:5" ht="18" customHeight="1">
      <c r="A23" s="18" t="s">
        <v>19</v>
      </c>
      <c r="B23" s="131"/>
      <c r="C23" s="132"/>
      <c r="D23" s="133"/>
      <c r="E23" s="134"/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40"/>
      <c r="C27" s="41"/>
      <c r="D27" s="42"/>
      <c r="E27" s="43"/>
    </row>
    <row r="28" spans="1:5" ht="18" customHeight="1">
      <c r="A28" s="18" t="s">
        <v>24</v>
      </c>
      <c r="B28" s="40"/>
      <c r="C28" s="41"/>
      <c r="D28" s="42"/>
      <c r="E28" s="43"/>
    </row>
    <row r="29" spans="1:5" ht="18" customHeight="1">
      <c r="A29" s="18" t="s">
        <v>25</v>
      </c>
      <c r="B29" s="40"/>
      <c r="C29" s="41"/>
      <c r="D29" s="42"/>
      <c r="E29" s="43"/>
    </row>
    <row r="30" spans="1:5" ht="18" customHeight="1">
      <c r="A30" s="18" t="s">
        <v>26</v>
      </c>
      <c r="B30" s="40"/>
      <c r="C30" s="41"/>
      <c r="D30" s="42"/>
      <c r="E30" s="43"/>
    </row>
    <row r="31" spans="1:5" ht="18" customHeight="1">
      <c r="A31" s="18" t="s">
        <v>27</v>
      </c>
      <c r="B31" s="40"/>
      <c r="C31" s="41"/>
      <c r="D31" s="42"/>
      <c r="E31" s="43"/>
    </row>
    <row r="32" spans="1:5" ht="18" customHeight="1">
      <c r="A32" s="18" t="s">
        <v>28</v>
      </c>
      <c r="B32" s="40"/>
      <c r="C32" s="41"/>
      <c r="D32" s="42"/>
      <c r="E32" s="43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1</v>
      </c>
      <c r="C34" s="132">
        <v>10</v>
      </c>
      <c r="D34" s="133">
        <v>10</v>
      </c>
      <c r="E34" s="134">
        <v>10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100</v>
      </c>
      <c r="C41" s="141">
        <v>100</v>
      </c>
      <c r="D41" s="142">
        <v>107</v>
      </c>
      <c r="E41" s="143">
        <v>80</v>
      </c>
    </row>
    <row r="42" spans="1:5" ht="18" customHeight="1" thickBot="1">
      <c r="A42" s="20" t="s">
        <v>38</v>
      </c>
      <c r="B42" s="144">
        <v>31</v>
      </c>
      <c r="C42" s="145">
        <v>31</v>
      </c>
      <c r="D42" s="146">
        <v>31</v>
      </c>
      <c r="E42" s="147">
        <v>31</v>
      </c>
    </row>
    <row r="43" spans="1:5" ht="18" customHeight="1" thickBot="1">
      <c r="A43" s="11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18" customHeight="1" thickBot="1">
      <c r="A48" s="11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40"/>
      <c r="C49" s="41"/>
      <c r="D49" s="64"/>
      <c r="E49" s="65"/>
    </row>
    <row r="50" spans="1:5" ht="18" customHeight="1" thickBot="1">
      <c r="A50" s="115" t="s">
        <v>46</v>
      </c>
      <c r="B50" s="53"/>
      <c r="C50" s="71"/>
      <c r="D50" s="55"/>
      <c r="E50" s="67"/>
    </row>
    <row r="51" spans="1:5" ht="18" customHeight="1" thickBot="1">
      <c r="A51" s="23"/>
      <c r="B51" s="1"/>
      <c r="C51" s="72"/>
      <c r="D51" s="1"/>
      <c r="E51" s="1"/>
    </row>
    <row r="52" spans="1:5" ht="18" customHeight="1" thickBot="1">
      <c r="A52" s="106" t="s">
        <v>47</v>
      </c>
      <c r="B52" s="148">
        <f>SUM(B53+B73+B68)</f>
        <v>1809</v>
      </c>
      <c r="C52" s="148">
        <f>SUM(C53+C73+C68)</f>
        <v>1951</v>
      </c>
      <c r="D52" s="149">
        <f>SUM(D53+D73+D68)</f>
        <v>1958</v>
      </c>
      <c r="E52" s="150">
        <f>SUM(E53+E73+E68)</f>
        <v>1970</v>
      </c>
    </row>
    <row r="53" spans="1:5" ht="18" customHeight="1" thickBot="1">
      <c r="A53" s="107" t="s">
        <v>48</v>
      </c>
      <c r="B53" s="151">
        <f>SUM(B54:B67)</f>
        <v>1808</v>
      </c>
      <c r="C53" s="152">
        <f>SUM(C54:C67)</f>
        <v>1951</v>
      </c>
      <c r="D53" s="153">
        <f>SUM(D54:D67)</f>
        <v>1958</v>
      </c>
      <c r="E53" s="154">
        <f>SUM(E54:E67)</f>
        <v>1970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1800</v>
      </c>
      <c r="C55" s="139">
        <v>1943</v>
      </c>
      <c r="D55" s="133">
        <v>1950</v>
      </c>
      <c r="E55" s="134">
        <v>1970</v>
      </c>
    </row>
    <row r="56" spans="1:5" ht="18" customHeight="1">
      <c r="A56" s="19" t="s">
        <v>51</v>
      </c>
      <c r="B56" s="131">
        <v>8</v>
      </c>
      <c r="C56" s="139">
        <v>8</v>
      </c>
      <c r="D56" s="133">
        <v>8</v>
      </c>
      <c r="E56" s="134"/>
    </row>
    <row r="57" spans="1:5" ht="18" customHeight="1">
      <c r="A57" s="19" t="s">
        <v>52</v>
      </c>
      <c r="B57" s="131"/>
      <c r="C57" s="139"/>
      <c r="D57" s="133"/>
      <c r="E57" s="134"/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131"/>
      <c r="C61" s="139"/>
      <c r="D61" s="133"/>
      <c r="E61" s="134"/>
    </row>
    <row r="62" spans="1:5" ht="18" customHeight="1">
      <c r="A62" s="19" t="s">
        <v>57</v>
      </c>
      <c r="B62" s="131"/>
      <c r="C62" s="139"/>
      <c r="D62" s="133"/>
      <c r="E62" s="134"/>
    </row>
    <row r="63" spans="1:5" ht="18" customHeight="1">
      <c r="A63" s="19" t="s">
        <v>58</v>
      </c>
      <c r="B63" s="131"/>
      <c r="C63" s="139"/>
      <c r="D63" s="133"/>
      <c r="E63" s="134"/>
    </row>
    <row r="64" spans="1:5" ht="18" customHeight="1">
      <c r="A64" s="19" t="s">
        <v>88</v>
      </c>
      <c r="B64" s="131"/>
      <c r="C64" s="139"/>
      <c r="D64" s="133"/>
      <c r="E64" s="134"/>
    </row>
    <row r="65" spans="1:5" ht="18" customHeight="1">
      <c r="A65" s="19" t="s">
        <v>59</v>
      </c>
      <c r="B65" s="131"/>
      <c r="C65" s="139"/>
      <c r="D65" s="133"/>
      <c r="E65" s="134"/>
    </row>
    <row r="66" spans="1:5" ht="18" customHeight="1">
      <c r="A66" s="19" t="s">
        <v>60</v>
      </c>
      <c r="B66" s="131"/>
      <c r="C66" s="139"/>
      <c r="D66" s="133"/>
      <c r="E66" s="134"/>
    </row>
    <row r="67" spans="1:5" ht="18" customHeight="1" thickBot="1">
      <c r="A67" s="20" t="s">
        <v>61</v>
      </c>
      <c r="B67" s="144"/>
      <c r="C67" s="145"/>
      <c r="D67" s="146"/>
      <c r="E67" s="147"/>
    </row>
    <row r="68" spans="1:5" ht="18" customHeight="1" thickBot="1">
      <c r="A68" s="113" t="s">
        <v>62</v>
      </c>
      <c r="B68" s="159">
        <f>SUM(B69:B72)</f>
        <v>1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155">
        <v>1</v>
      </c>
      <c r="C69" s="156"/>
      <c r="D69" s="157"/>
      <c r="E69" s="163"/>
    </row>
    <row r="70" spans="1:5" ht="18" customHeight="1">
      <c r="A70" s="22" t="s">
        <v>64</v>
      </c>
      <c r="B70" s="131"/>
      <c r="C70" s="139"/>
      <c r="D70" s="133"/>
      <c r="E70" s="164"/>
    </row>
    <row r="71" spans="1:5" ht="18" customHeight="1">
      <c r="A71" s="22" t="s">
        <v>65</v>
      </c>
      <c r="B71" s="131"/>
      <c r="C71" s="139"/>
      <c r="D71" s="133"/>
      <c r="E71" s="164"/>
    </row>
    <row r="72" spans="1:5" ht="18" customHeight="1" thickBot="1">
      <c r="A72" s="13" t="s">
        <v>66</v>
      </c>
      <c r="B72" s="144"/>
      <c r="C72" s="145"/>
      <c r="D72" s="146"/>
      <c r="E72" s="165"/>
    </row>
    <row r="73" spans="1:5" ht="18" customHeight="1" thickBot="1">
      <c r="A73" s="113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9"/>
      <c r="D74" s="157"/>
      <c r="E74" s="163"/>
    </row>
    <row r="75" spans="1:5" ht="18" customHeight="1">
      <c r="A75" s="74" t="s">
        <v>79</v>
      </c>
      <c r="B75" s="131"/>
      <c r="C75" s="132"/>
      <c r="D75" s="133"/>
      <c r="E75" s="164"/>
    </row>
    <row r="76" spans="1:5" ht="18" customHeight="1" thickBot="1">
      <c r="A76" s="75" t="s">
        <v>80</v>
      </c>
      <c r="B76" s="53"/>
      <c r="C76" s="71"/>
      <c r="D76" s="55"/>
      <c r="E76" s="67"/>
    </row>
    <row r="77" spans="1:5" ht="18" customHeight="1" thickBot="1">
      <c r="A77" s="14"/>
      <c r="B77" s="103"/>
      <c r="C77" s="1"/>
      <c r="D77" s="1"/>
      <c r="E77" s="1"/>
    </row>
    <row r="78" spans="1:5" ht="18" customHeight="1">
      <c r="A78" s="116" t="s">
        <v>68</v>
      </c>
      <c r="B78" s="168">
        <f>SUM(B52-B43-B7)</f>
        <v>-500</v>
      </c>
      <c r="C78" s="169">
        <f>SUM(C52-C43-C7)</f>
        <v>-450</v>
      </c>
      <c r="D78" s="170">
        <f>SUM(D52-D43-D7)</f>
        <v>-500</v>
      </c>
      <c r="E78" s="171">
        <f>SUM(E52-E43-E7)</f>
        <v>-500</v>
      </c>
    </row>
    <row r="79" spans="1:5" ht="18" customHeight="1" thickBot="1">
      <c r="A79" s="117" t="s">
        <v>69</v>
      </c>
      <c r="B79" s="172">
        <f>SUM(B78-B48)</f>
        <v>-500</v>
      </c>
      <c r="C79" s="173">
        <f>SUM(C78-C48)</f>
        <v>-450</v>
      </c>
      <c r="D79" s="174">
        <f>SUM(D78-D48)</f>
        <v>-500</v>
      </c>
      <c r="E79" s="175">
        <f>SUM(E78-E48)</f>
        <v>-500</v>
      </c>
    </row>
    <row r="80" spans="1:5" ht="18" customHeight="1">
      <c r="A80" s="242" t="s">
        <v>70</v>
      </c>
      <c r="B80" s="176">
        <v>500</v>
      </c>
      <c r="C80" s="176">
        <v>450</v>
      </c>
      <c r="D80" s="177">
        <v>500</v>
      </c>
      <c r="E80" s="178">
        <v>500</v>
      </c>
    </row>
    <row r="81" spans="1:5" ht="18" customHeight="1">
      <c r="A81" s="243" t="s">
        <v>81</v>
      </c>
      <c r="B81" s="131"/>
      <c r="C81" s="132"/>
      <c r="D81" s="133"/>
      <c r="E81" s="164"/>
    </row>
    <row r="82" spans="1:5" ht="18" customHeight="1">
      <c r="A82" s="249" t="s">
        <v>71</v>
      </c>
      <c r="B82" s="131"/>
      <c r="C82" s="132"/>
      <c r="D82" s="133"/>
      <c r="E82" s="134"/>
    </row>
    <row r="83" spans="1:5" ht="18" customHeight="1">
      <c r="A83" s="118"/>
      <c r="B83" s="72"/>
      <c r="C83" s="72"/>
      <c r="D83" s="72"/>
      <c r="E83" s="72"/>
    </row>
    <row r="84" spans="1:5" ht="18" customHeight="1">
      <c r="A84" s="119" t="s">
        <v>82</v>
      </c>
      <c r="B84" s="72"/>
      <c r="C84" s="72"/>
      <c r="D84" s="72"/>
      <c r="E84" s="72"/>
    </row>
    <row r="85" spans="1:5" ht="18" customHeight="1">
      <c r="A85" s="420"/>
      <c r="B85" s="421"/>
      <c r="C85" s="421"/>
      <c r="D85" s="421"/>
      <c r="E85" s="421"/>
    </row>
    <row r="86" spans="1:5" ht="18" customHeight="1">
      <c r="A86" s="120"/>
      <c r="B86" s="72"/>
      <c r="C86" s="72"/>
      <c r="D86" s="72"/>
      <c r="E86" s="72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180">
        <v>50</v>
      </c>
      <c r="E88" s="181">
        <v>50</v>
      </c>
    </row>
    <row r="89" spans="1:5" ht="18" customHeight="1">
      <c r="A89" s="99" t="s">
        <v>85</v>
      </c>
      <c r="B89" s="100"/>
      <c r="C89" s="121"/>
      <c r="D89" s="182">
        <v>0</v>
      </c>
      <c r="E89" s="183">
        <v>0</v>
      </c>
    </row>
    <row r="90" spans="1:5" ht="18" customHeight="1">
      <c r="A90" s="99" t="s">
        <v>86</v>
      </c>
      <c r="B90" s="100"/>
      <c r="C90" s="121"/>
      <c r="D90" s="182">
        <v>70</v>
      </c>
      <c r="E90" s="183">
        <v>70</v>
      </c>
    </row>
    <row r="91" spans="1:5" ht="18" customHeight="1">
      <c r="A91" s="99" t="s">
        <v>87</v>
      </c>
      <c r="B91" s="100"/>
      <c r="C91" s="121"/>
      <c r="D91" s="182">
        <v>500</v>
      </c>
      <c r="E91" s="183">
        <v>500</v>
      </c>
    </row>
  </sheetData>
  <mergeCells count="5">
    <mergeCell ref="A85:E85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3" orientation="portrait" r:id="rId1"/>
  <rowBreaks count="1" manualBreakCount="1">
    <brk id="5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643E-93A0-4878-8534-5CC0C0AD6C6A}">
  <dimension ref="A1:E91"/>
  <sheetViews>
    <sheetView workbookViewId="0">
      <selection activeCell="A16" sqref="A16"/>
    </sheetView>
  </sheetViews>
  <sheetFormatPr defaultColWidth="9.109375" defaultRowHeight="14.4"/>
  <cols>
    <col min="1" max="1" width="55.6640625" style="281" customWidth="1"/>
    <col min="2" max="5" width="14.88671875" style="281" customWidth="1"/>
    <col min="6" max="16384" width="9.109375" style="281"/>
  </cols>
  <sheetData>
    <row r="1" spans="1:5" ht="42" customHeight="1">
      <c r="A1" s="377" t="s">
        <v>116</v>
      </c>
      <c r="B1" s="309"/>
      <c r="C1" s="310"/>
      <c r="D1" s="310"/>
      <c r="E1" s="310"/>
    </row>
    <row r="2" spans="1:5" ht="15" thickBot="1">
      <c r="A2" s="283" t="s">
        <v>0</v>
      </c>
      <c r="B2" s="104"/>
      <c r="C2" s="311"/>
      <c r="D2" s="312"/>
      <c r="E2" s="312"/>
    </row>
    <row r="3" spans="1:5" ht="24" customHeight="1" thickBot="1">
      <c r="A3" s="331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54.6" customHeight="1" thickBot="1">
      <c r="A4" s="16"/>
      <c r="B4" s="423"/>
      <c r="C4" s="423"/>
      <c r="D4" s="425"/>
      <c r="E4" s="427"/>
    </row>
    <row r="5" spans="1:5" ht="28.95" customHeight="1" thickBot="1">
      <c r="A5" s="16"/>
      <c r="B5" s="312"/>
      <c r="C5" s="312"/>
      <c r="D5" s="312"/>
      <c r="E5" s="312"/>
    </row>
    <row r="6" spans="1:5" ht="16.8" thickBot="1">
      <c r="A6" s="332" t="s">
        <v>2</v>
      </c>
      <c r="B6" s="314">
        <f>SUM(B7+B43+B48)</f>
        <v>30139</v>
      </c>
      <c r="C6" s="314">
        <f>SUM(C7+C43+C48)</f>
        <v>30482</v>
      </c>
      <c r="D6" s="315">
        <f>SUM(D7+D43+D48)</f>
        <v>31391</v>
      </c>
      <c r="E6" s="316">
        <f>SUM(E7+E43+E48)</f>
        <v>32327</v>
      </c>
    </row>
    <row r="7" spans="1:5" ht="15" thickBot="1">
      <c r="A7" s="317" t="s">
        <v>3</v>
      </c>
      <c r="B7" s="378">
        <f>SUM(B8:B42)</f>
        <v>30139</v>
      </c>
      <c r="C7" s="379">
        <f>SUM(C8:C42)</f>
        <v>30482</v>
      </c>
      <c r="D7" s="380">
        <f>SUM(D8:D42)</f>
        <v>31391</v>
      </c>
      <c r="E7" s="381">
        <f>SUM(E8:E42)</f>
        <v>32327</v>
      </c>
    </row>
    <row r="8" spans="1:5" ht="16.2" customHeight="1">
      <c r="A8" s="112" t="s">
        <v>4</v>
      </c>
      <c r="B8" s="382">
        <v>344</v>
      </c>
      <c r="C8" s="383">
        <v>344</v>
      </c>
      <c r="D8" s="384">
        <v>353</v>
      </c>
      <c r="E8" s="385">
        <v>364</v>
      </c>
    </row>
    <row r="9" spans="1:5" ht="16.2" customHeight="1">
      <c r="A9" s="18" t="s">
        <v>5</v>
      </c>
      <c r="B9" s="353">
        <v>650</v>
      </c>
      <c r="C9" s="354">
        <v>650</v>
      </c>
      <c r="D9" s="355">
        <v>670</v>
      </c>
      <c r="E9" s="357">
        <v>690</v>
      </c>
    </row>
    <row r="10" spans="1:5" ht="16.2" customHeight="1">
      <c r="A10" s="18" t="s">
        <v>6</v>
      </c>
      <c r="B10" s="353"/>
      <c r="C10" s="354"/>
      <c r="D10" s="355"/>
      <c r="E10" s="357"/>
    </row>
    <row r="11" spans="1:5" ht="16.2" customHeight="1">
      <c r="A11" s="18" t="s">
        <v>7</v>
      </c>
      <c r="B11" s="353">
        <v>2000</v>
      </c>
      <c r="C11" s="354">
        <v>2000</v>
      </c>
      <c r="D11" s="355">
        <v>2060</v>
      </c>
      <c r="E11" s="357">
        <v>2122</v>
      </c>
    </row>
    <row r="12" spans="1:5" ht="16.2" customHeight="1">
      <c r="A12" s="18" t="s">
        <v>8</v>
      </c>
      <c r="B12" s="353"/>
      <c r="C12" s="354"/>
      <c r="D12" s="355"/>
      <c r="E12" s="357"/>
    </row>
    <row r="13" spans="1:5" ht="16.2" customHeight="1">
      <c r="A13" s="18" t="s">
        <v>9</v>
      </c>
      <c r="B13" s="353"/>
      <c r="C13" s="354"/>
      <c r="D13" s="355"/>
      <c r="E13" s="357"/>
    </row>
    <row r="14" spans="1:5" ht="16.2" customHeight="1">
      <c r="A14" s="18" t="s">
        <v>10</v>
      </c>
      <c r="B14" s="353"/>
      <c r="C14" s="354"/>
      <c r="D14" s="355"/>
      <c r="E14" s="357"/>
    </row>
    <row r="15" spans="1:5" ht="16.2" customHeight="1">
      <c r="A15" s="18" t="s">
        <v>11</v>
      </c>
      <c r="B15" s="353">
        <v>100</v>
      </c>
      <c r="C15" s="354">
        <v>79</v>
      </c>
      <c r="D15" s="355">
        <v>80</v>
      </c>
      <c r="E15" s="357">
        <v>81</v>
      </c>
    </row>
    <row r="16" spans="1:5" ht="16.2" customHeight="1">
      <c r="A16" s="18" t="s">
        <v>12</v>
      </c>
      <c r="B16" s="353">
        <v>20</v>
      </c>
      <c r="C16" s="354">
        <v>20</v>
      </c>
      <c r="D16" s="355">
        <v>21</v>
      </c>
      <c r="E16" s="357">
        <v>22</v>
      </c>
    </row>
    <row r="17" spans="1:5" ht="16.2" customHeight="1">
      <c r="A17" s="18" t="s">
        <v>13</v>
      </c>
      <c r="B17" s="353">
        <v>20</v>
      </c>
      <c r="C17" s="354">
        <v>20</v>
      </c>
      <c r="D17" s="355">
        <v>21</v>
      </c>
      <c r="E17" s="357">
        <v>22</v>
      </c>
    </row>
    <row r="18" spans="1:5" ht="16.2" customHeight="1">
      <c r="A18" s="18" t="s">
        <v>14</v>
      </c>
      <c r="B18" s="353"/>
      <c r="C18" s="354"/>
      <c r="D18" s="355"/>
      <c r="E18" s="357"/>
    </row>
    <row r="19" spans="1:5" ht="16.2" customHeight="1">
      <c r="A19" s="18" t="s">
        <v>15</v>
      </c>
      <c r="B19" s="353">
        <v>300</v>
      </c>
      <c r="C19" s="354">
        <v>300</v>
      </c>
      <c r="D19" s="355">
        <v>308</v>
      </c>
      <c r="E19" s="357">
        <v>316</v>
      </c>
    </row>
    <row r="20" spans="1:5" ht="16.2" customHeight="1">
      <c r="A20" s="18" t="s">
        <v>16</v>
      </c>
      <c r="B20" s="386">
        <v>19000</v>
      </c>
      <c r="C20" s="387">
        <v>19200</v>
      </c>
      <c r="D20" s="388">
        <v>19784</v>
      </c>
      <c r="E20" s="389">
        <v>20382</v>
      </c>
    </row>
    <row r="21" spans="1:5" ht="16.2" customHeight="1">
      <c r="A21" s="18" t="s">
        <v>17</v>
      </c>
      <c r="B21" s="353">
        <v>6150</v>
      </c>
      <c r="C21" s="354">
        <v>6150</v>
      </c>
      <c r="D21" s="355">
        <v>6339</v>
      </c>
      <c r="E21" s="357">
        <v>6533</v>
      </c>
    </row>
    <row r="22" spans="1:5" ht="16.2" customHeight="1">
      <c r="A22" s="18" t="s">
        <v>18</v>
      </c>
      <c r="B22" s="353">
        <v>78</v>
      </c>
      <c r="C22" s="354">
        <v>78</v>
      </c>
      <c r="D22" s="355">
        <v>81</v>
      </c>
      <c r="E22" s="357">
        <v>84</v>
      </c>
    </row>
    <row r="23" spans="1:5" ht="16.2" customHeight="1">
      <c r="A23" s="18" t="s">
        <v>19</v>
      </c>
      <c r="B23" s="353">
        <v>400</v>
      </c>
      <c r="C23" s="354">
        <v>400</v>
      </c>
      <c r="D23" s="355">
        <v>412</v>
      </c>
      <c r="E23" s="357">
        <v>425</v>
      </c>
    </row>
    <row r="24" spans="1:5" ht="16.2" customHeight="1">
      <c r="A24" s="18" t="s">
        <v>20</v>
      </c>
      <c r="B24" s="353">
        <v>398</v>
      </c>
      <c r="C24" s="354">
        <v>398</v>
      </c>
      <c r="D24" s="355">
        <v>410</v>
      </c>
      <c r="E24" s="357">
        <v>423</v>
      </c>
    </row>
    <row r="25" spans="1:5" ht="16.2" customHeight="1">
      <c r="A25" s="18" t="s">
        <v>21</v>
      </c>
      <c r="B25" s="353"/>
      <c r="C25" s="354"/>
      <c r="D25" s="355"/>
      <c r="E25" s="357"/>
    </row>
    <row r="26" spans="1:5" ht="16.2" customHeight="1">
      <c r="A26" s="18" t="s">
        <v>22</v>
      </c>
      <c r="B26" s="353"/>
      <c r="C26" s="354"/>
      <c r="D26" s="355"/>
      <c r="E26" s="357"/>
    </row>
    <row r="27" spans="1:5" ht="16.2" customHeight="1">
      <c r="A27" s="18" t="s">
        <v>23</v>
      </c>
      <c r="B27" s="353"/>
      <c r="C27" s="354"/>
      <c r="D27" s="355"/>
      <c r="E27" s="357"/>
    </row>
    <row r="28" spans="1:5" ht="16.2" customHeight="1">
      <c r="A28" s="18" t="s">
        <v>24</v>
      </c>
      <c r="B28" s="353"/>
      <c r="C28" s="354"/>
      <c r="D28" s="355"/>
      <c r="E28" s="357"/>
    </row>
    <row r="29" spans="1:5" ht="16.2" customHeight="1">
      <c r="A29" s="18" t="s">
        <v>25</v>
      </c>
      <c r="B29" s="353"/>
      <c r="C29" s="354"/>
      <c r="D29" s="355"/>
      <c r="E29" s="357"/>
    </row>
    <row r="30" spans="1:5" ht="16.2" customHeight="1">
      <c r="A30" s="18" t="s">
        <v>26</v>
      </c>
      <c r="B30" s="353"/>
      <c r="C30" s="354"/>
      <c r="D30" s="355"/>
      <c r="E30" s="357"/>
    </row>
    <row r="31" spans="1:5" ht="16.2" customHeight="1">
      <c r="A31" s="18" t="s">
        <v>27</v>
      </c>
      <c r="B31" s="353"/>
      <c r="C31" s="354"/>
      <c r="D31" s="355"/>
      <c r="E31" s="357"/>
    </row>
    <row r="32" spans="1:5" ht="16.2" customHeight="1">
      <c r="A32" s="18" t="s">
        <v>28</v>
      </c>
      <c r="B32" s="353"/>
      <c r="C32" s="354"/>
      <c r="D32" s="355"/>
      <c r="E32" s="357"/>
    </row>
    <row r="33" spans="1:5" ht="16.2" customHeight="1">
      <c r="A33" s="18" t="s">
        <v>29</v>
      </c>
      <c r="B33" s="353"/>
      <c r="C33" s="354"/>
      <c r="D33" s="355"/>
      <c r="E33" s="357"/>
    </row>
    <row r="34" spans="1:5" ht="16.2" customHeight="1">
      <c r="A34" s="18" t="s">
        <v>30</v>
      </c>
      <c r="B34" s="353">
        <v>390</v>
      </c>
      <c r="C34" s="354">
        <v>554</v>
      </c>
      <c r="D34" s="355">
        <v>554</v>
      </c>
      <c r="E34" s="357">
        <v>554</v>
      </c>
    </row>
    <row r="35" spans="1:5" ht="16.2" customHeight="1">
      <c r="A35" s="19" t="s">
        <v>31</v>
      </c>
      <c r="B35" s="353"/>
      <c r="C35" s="390"/>
      <c r="D35" s="355"/>
      <c r="E35" s="357"/>
    </row>
    <row r="36" spans="1:5" ht="16.2" customHeight="1">
      <c r="A36" s="19" t="s">
        <v>32</v>
      </c>
      <c r="B36" s="353"/>
      <c r="C36" s="390"/>
      <c r="D36" s="355"/>
      <c r="E36" s="357"/>
    </row>
    <row r="37" spans="1:5" ht="16.2" customHeight="1">
      <c r="A37" s="19" t="s">
        <v>33</v>
      </c>
      <c r="B37" s="353"/>
      <c r="C37" s="390"/>
      <c r="D37" s="355"/>
      <c r="E37" s="357"/>
    </row>
    <row r="38" spans="1:5" ht="16.2" customHeight="1">
      <c r="A38" s="19" t="s">
        <v>34</v>
      </c>
      <c r="B38" s="353"/>
      <c r="C38" s="390"/>
      <c r="D38" s="355"/>
      <c r="E38" s="357"/>
    </row>
    <row r="39" spans="1:5" ht="16.2" customHeight="1">
      <c r="A39" s="19" t="s">
        <v>35</v>
      </c>
      <c r="B39" s="353"/>
      <c r="C39" s="390"/>
      <c r="D39" s="355"/>
      <c r="E39" s="357"/>
    </row>
    <row r="40" spans="1:5" ht="16.2" customHeight="1">
      <c r="A40" s="19" t="s">
        <v>36</v>
      </c>
      <c r="B40" s="353"/>
      <c r="C40" s="390"/>
      <c r="D40" s="355"/>
      <c r="E40" s="357"/>
    </row>
    <row r="41" spans="1:5" ht="16.2" customHeight="1">
      <c r="A41" s="20" t="s">
        <v>37</v>
      </c>
      <c r="B41" s="391">
        <v>108</v>
      </c>
      <c r="C41" s="392">
        <v>108</v>
      </c>
      <c r="D41" s="393">
        <v>111</v>
      </c>
      <c r="E41" s="394">
        <v>116</v>
      </c>
    </row>
    <row r="42" spans="1:5" ht="16.2" customHeight="1" thickBot="1">
      <c r="A42" s="20" t="s">
        <v>38</v>
      </c>
      <c r="B42" s="318">
        <v>181</v>
      </c>
      <c r="C42" s="319">
        <v>181</v>
      </c>
      <c r="D42" s="320">
        <v>187</v>
      </c>
      <c r="E42" s="321">
        <v>193</v>
      </c>
    </row>
    <row r="43" spans="1:5" ht="15" thickBot="1">
      <c r="A43" s="322" t="s">
        <v>39</v>
      </c>
      <c r="B43" s="395">
        <f>SUM(B44:B47)</f>
        <v>0</v>
      </c>
      <c r="C43" s="396">
        <f>SUM(C44:C47)</f>
        <v>0</v>
      </c>
      <c r="D43" s="397">
        <f>SUM(D44:D47)</f>
        <v>0</v>
      </c>
      <c r="E43" s="398">
        <f>SUM(E44:E47)</f>
        <v>0</v>
      </c>
    </row>
    <row r="44" spans="1:5" ht="16.2" customHeight="1">
      <c r="A44" s="17" t="s">
        <v>40</v>
      </c>
      <c r="B44" s="399"/>
      <c r="C44" s="400"/>
      <c r="D44" s="401"/>
      <c r="E44" s="402"/>
    </row>
    <row r="45" spans="1:5" ht="16.2" customHeight="1">
      <c r="A45" s="19" t="s">
        <v>41</v>
      </c>
      <c r="B45" s="353"/>
      <c r="C45" s="390"/>
      <c r="D45" s="355"/>
      <c r="E45" s="356"/>
    </row>
    <row r="46" spans="1:5" ht="16.2" customHeight="1">
      <c r="A46" s="19" t="s">
        <v>42</v>
      </c>
      <c r="B46" s="353"/>
      <c r="C46" s="390"/>
      <c r="D46" s="355"/>
      <c r="E46" s="356"/>
    </row>
    <row r="47" spans="1:5" ht="16.2" customHeight="1" thickBot="1">
      <c r="A47" s="19" t="s">
        <v>43</v>
      </c>
      <c r="B47" s="353"/>
      <c r="C47" s="390"/>
      <c r="D47" s="320"/>
      <c r="E47" s="403"/>
    </row>
    <row r="48" spans="1:5" ht="15" thickBot="1">
      <c r="A48" s="322" t="s">
        <v>44</v>
      </c>
      <c r="B48" s="395">
        <f>SUM(B49:B50)</f>
        <v>0</v>
      </c>
      <c r="C48" s="396">
        <f>SUM(C49:C50)</f>
        <v>0</v>
      </c>
      <c r="D48" s="397">
        <f>SUM(D49:D50)</f>
        <v>0</v>
      </c>
      <c r="E48" s="404">
        <f>SUM(E49:E50)</f>
        <v>0</v>
      </c>
    </row>
    <row r="49" spans="1:5" ht="16.2" customHeight="1">
      <c r="A49" s="333" t="s">
        <v>45</v>
      </c>
      <c r="B49" s="353"/>
      <c r="C49" s="354"/>
      <c r="D49" s="401"/>
      <c r="E49" s="402"/>
    </row>
    <row r="50" spans="1:5" ht="16.2" customHeight="1" thickBot="1">
      <c r="A50" s="334" t="s">
        <v>46</v>
      </c>
      <c r="B50" s="318"/>
      <c r="C50" s="405"/>
      <c r="D50" s="320"/>
      <c r="E50" s="403"/>
    </row>
    <row r="51" spans="1:5" ht="19.2" thickBot="1">
      <c r="A51" s="309"/>
      <c r="B51" s="312"/>
      <c r="C51" s="323"/>
      <c r="D51" s="312"/>
      <c r="E51" s="312"/>
    </row>
    <row r="52" spans="1:5" ht="19.95" customHeight="1" thickBot="1">
      <c r="A52" s="332" t="s">
        <v>47</v>
      </c>
      <c r="B52" s="314">
        <f>SUM(B53+B73+B68)</f>
        <v>9130</v>
      </c>
      <c r="C52" s="314">
        <f>SUM(C53+C73+C68)</f>
        <v>9263</v>
      </c>
      <c r="D52" s="315">
        <f>SUM(D53+D73+D68)</f>
        <v>9535</v>
      </c>
      <c r="E52" s="316">
        <f>SUM(E53+E73+E68)</f>
        <v>9815</v>
      </c>
    </row>
    <row r="53" spans="1:5" ht="15" thickBot="1">
      <c r="A53" s="317" t="s">
        <v>48</v>
      </c>
      <c r="B53" s="406">
        <f>SUM(B54:B67)</f>
        <v>9050</v>
      </c>
      <c r="C53" s="407">
        <f>SUM(C54:C67)</f>
        <v>9050</v>
      </c>
      <c r="D53" s="408">
        <f>SUM(D54:D67)</f>
        <v>9322</v>
      </c>
      <c r="E53" s="409">
        <f>SUM(E54:E67)</f>
        <v>9602</v>
      </c>
    </row>
    <row r="54" spans="1:5" ht="16.2" customHeight="1">
      <c r="A54" s="17" t="s">
        <v>49</v>
      </c>
      <c r="B54" s="399"/>
      <c r="C54" s="400"/>
      <c r="D54" s="401"/>
      <c r="E54" s="410"/>
    </row>
    <row r="55" spans="1:5" ht="16.2" customHeight="1">
      <c r="A55" s="19" t="s">
        <v>50</v>
      </c>
      <c r="B55" s="353">
        <v>6700</v>
      </c>
      <c r="C55" s="390">
        <v>6700</v>
      </c>
      <c r="D55" s="355">
        <v>6901</v>
      </c>
      <c r="E55" s="357">
        <v>7108</v>
      </c>
    </row>
    <row r="56" spans="1:5" ht="16.2" customHeight="1">
      <c r="A56" s="19" t="s">
        <v>51</v>
      </c>
      <c r="B56" s="353"/>
      <c r="C56" s="390"/>
      <c r="D56" s="355"/>
      <c r="E56" s="357"/>
    </row>
    <row r="57" spans="1:5" ht="16.2" customHeight="1">
      <c r="A57" s="19" t="s">
        <v>52</v>
      </c>
      <c r="B57" s="353">
        <v>2000</v>
      </c>
      <c r="C57" s="390">
        <v>2000</v>
      </c>
      <c r="D57" s="355">
        <v>2060</v>
      </c>
      <c r="E57" s="357">
        <v>2122</v>
      </c>
    </row>
    <row r="58" spans="1:5" ht="16.2" customHeight="1">
      <c r="A58" s="19" t="s">
        <v>53</v>
      </c>
      <c r="B58" s="353"/>
      <c r="C58" s="390"/>
      <c r="D58" s="355"/>
      <c r="E58" s="357"/>
    </row>
    <row r="59" spans="1:5" ht="16.2" customHeight="1">
      <c r="A59" s="19" t="s">
        <v>54</v>
      </c>
      <c r="B59" s="353"/>
      <c r="C59" s="390"/>
      <c r="D59" s="355"/>
      <c r="E59" s="357"/>
    </row>
    <row r="60" spans="1:5" ht="16.2" customHeight="1">
      <c r="A60" s="19" t="s">
        <v>55</v>
      </c>
      <c r="B60" s="353"/>
      <c r="C60" s="390"/>
      <c r="D60" s="355"/>
      <c r="E60" s="357"/>
    </row>
    <row r="61" spans="1:5" ht="16.2" customHeight="1">
      <c r="A61" s="19" t="s">
        <v>56</v>
      </c>
      <c r="B61" s="353"/>
      <c r="C61" s="390"/>
      <c r="D61" s="355"/>
      <c r="E61" s="357"/>
    </row>
    <row r="62" spans="1:5" ht="16.2" customHeight="1">
      <c r="A62" s="19" t="s">
        <v>57</v>
      </c>
      <c r="B62" s="353"/>
      <c r="C62" s="390"/>
      <c r="D62" s="355"/>
      <c r="E62" s="357"/>
    </row>
    <row r="63" spans="1:5" ht="16.2" customHeight="1">
      <c r="A63" s="19" t="s">
        <v>58</v>
      </c>
      <c r="B63" s="353"/>
      <c r="C63" s="390"/>
      <c r="D63" s="355"/>
      <c r="E63" s="357"/>
    </row>
    <row r="64" spans="1:5" ht="16.2" customHeight="1">
      <c r="A64" s="19" t="s">
        <v>104</v>
      </c>
      <c r="B64" s="353"/>
      <c r="C64" s="390"/>
      <c r="D64" s="355"/>
      <c r="E64" s="357"/>
    </row>
    <row r="65" spans="1:5" ht="16.2" customHeight="1">
      <c r="A65" s="19" t="s">
        <v>59</v>
      </c>
      <c r="B65" s="353"/>
      <c r="C65" s="390"/>
      <c r="D65" s="355"/>
      <c r="E65" s="357"/>
    </row>
    <row r="66" spans="1:5" ht="16.2" customHeight="1">
      <c r="A66" s="19" t="s">
        <v>60</v>
      </c>
      <c r="B66" s="353"/>
      <c r="C66" s="390"/>
      <c r="D66" s="355"/>
      <c r="E66" s="357"/>
    </row>
    <row r="67" spans="1:5" ht="16.2" customHeight="1" thickBot="1">
      <c r="A67" s="20" t="s">
        <v>61</v>
      </c>
      <c r="B67" s="318">
        <v>350</v>
      </c>
      <c r="C67" s="319">
        <v>350</v>
      </c>
      <c r="D67" s="320">
        <v>361</v>
      </c>
      <c r="E67" s="321">
        <v>372</v>
      </c>
    </row>
    <row r="68" spans="1:5" ht="15" thickBot="1">
      <c r="A68" s="322" t="s">
        <v>62</v>
      </c>
      <c r="B68" s="395">
        <f>SUM(B69:B72)</f>
        <v>0</v>
      </c>
      <c r="C68" s="396">
        <f>SUM(C69:C72)</f>
        <v>0</v>
      </c>
      <c r="D68" s="397">
        <f>SUM(D69:D72)</f>
        <v>0</v>
      </c>
      <c r="E68" s="404">
        <f>SUM(E69:E72)</f>
        <v>0</v>
      </c>
    </row>
    <row r="69" spans="1:5" ht="16.2" customHeight="1">
      <c r="A69" s="335" t="s">
        <v>63</v>
      </c>
      <c r="B69" s="399"/>
      <c r="C69" s="400"/>
      <c r="D69" s="401"/>
      <c r="E69" s="402"/>
    </row>
    <row r="70" spans="1:5" ht="16.2" customHeight="1">
      <c r="A70" s="336" t="s">
        <v>64</v>
      </c>
      <c r="B70" s="353"/>
      <c r="C70" s="390"/>
      <c r="D70" s="355"/>
      <c r="E70" s="356"/>
    </row>
    <row r="71" spans="1:5" ht="16.2" customHeight="1">
      <c r="A71" s="336" t="s">
        <v>65</v>
      </c>
      <c r="B71" s="353"/>
      <c r="C71" s="390"/>
      <c r="D71" s="355"/>
      <c r="E71" s="356"/>
    </row>
    <row r="72" spans="1:5" ht="16.2" customHeight="1" thickBot="1">
      <c r="A72" s="337" t="s">
        <v>66</v>
      </c>
      <c r="B72" s="318"/>
      <c r="C72" s="319"/>
      <c r="D72" s="320"/>
      <c r="E72" s="403"/>
    </row>
    <row r="73" spans="1:5" ht="15" thickBot="1">
      <c r="A73" s="322" t="s">
        <v>67</v>
      </c>
      <c r="B73" s="395">
        <f>SUM(B74:B76)</f>
        <v>80</v>
      </c>
      <c r="C73" s="396">
        <f>SUM(C74:C76)</f>
        <v>213</v>
      </c>
      <c r="D73" s="397">
        <f>SUM(D74:D76)</f>
        <v>213</v>
      </c>
      <c r="E73" s="404">
        <f>SUM(E74:E76)</f>
        <v>213</v>
      </c>
    </row>
    <row r="74" spans="1:5" ht="16.2" customHeight="1">
      <c r="A74" s="338" t="s">
        <v>78</v>
      </c>
      <c r="B74" s="353"/>
      <c r="C74" s="390">
        <v>133</v>
      </c>
      <c r="D74" s="401">
        <v>133</v>
      </c>
      <c r="E74" s="402">
        <v>133</v>
      </c>
    </row>
    <row r="75" spans="1:5" ht="16.2" customHeight="1">
      <c r="A75" s="338" t="s">
        <v>79</v>
      </c>
      <c r="B75" s="353">
        <v>0</v>
      </c>
      <c r="C75" s="354"/>
      <c r="D75" s="355"/>
      <c r="E75" s="356"/>
    </row>
    <row r="76" spans="1:5" ht="16.2" customHeight="1" thickBot="1">
      <c r="A76" s="339" t="s">
        <v>80</v>
      </c>
      <c r="B76" s="318">
        <v>80</v>
      </c>
      <c r="C76" s="405">
        <v>80</v>
      </c>
      <c r="D76" s="320">
        <v>80</v>
      </c>
      <c r="E76" s="403">
        <v>80</v>
      </c>
    </row>
    <row r="77" spans="1:5" ht="15" thickBot="1">
      <c r="A77" s="324"/>
      <c r="B77" s="310"/>
      <c r="C77" s="312"/>
      <c r="D77" s="312"/>
      <c r="E77" s="312"/>
    </row>
    <row r="78" spans="1:5" ht="16.2" customHeight="1">
      <c r="A78" s="340" t="s">
        <v>68</v>
      </c>
      <c r="B78" s="341">
        <f>SUM(B52-B43-B7)</f>
        <v>-21009</v>
      </c>
      <c r="C78" s="342">
        <f>SUM(C52-C43-C7)</f>
        <v>-21219</v>
      </c>
      <c r="D78" s="343">
        <f>SUM(D52-D43-D7)</f>
        <v>-21856</v>
      </c>
      <c r="E78" s="344">
        <f>SUM(E52-E43-E7)</f>
        <v>-22512</v>
      </c>
    </row>
    <row r="79" spans="1:5" ht="16.2" customHeight="1" thickBot="1">
      <c r="A79" s="345" t="s">
        <v>69</v>
      </c>
      <c r="B79" s="346">
        <f>SUM(B78-B48)</f>
        <v>-21009</v>
      </c>
      <c r="C79" s="347">
        <f>SUM(C78-C48)</f>
        <v>-21219</v>
      </c>
      <c r="D79" s="348">
        <f>SUM(D78-D48)</f>
        <v>-21856</v>
      </c>
      <c r="E79" s="349">
        <f>SUM(E78-E48)</f>
        <v>-22512</v>
      </c>
    </row>
    <row r="80" spans="1:5" ht="15" customHeight="1">
      <c r="A80" s="411" t="s">
        <v>70</v>
      </c>
      <c r="B80" s="350">
        <v>21009</v>
      </c>
      <c r="C80" s="350">
        <v>21219</v>
      </c>
      <c r="D80" s="351">
        <v>21856</v>
      </c>
      <c r="E80" s="352">
        <v>22512</v>
      </c>
    </row>
    <row r="81" spans="1:5" ht="15" customHeight="1">
      <c r="A81" s="412" t="s">
        <v>81</v>
      </c>
      <c r="B81" s="353"/>
      <c r="C81" s="354"/>
      <c r="D81" s="355"/>
      <c r="E81" s="356"/>
    </row>
    <row r="82" spans="1:5" ht="15" customHeight="1">
      <c r="A82" s="413" t="s">
        <v>71</v>
      </c>
      <c r="B82" s="353"/>
      <c r="C82" s="354"/>
      <c r="D82" s="355"/>
      <c r="E82" s="357"/>
    </row>
    <row r="83" spans="1:5">
      <c r="A83" s="325"/>
      <c r="B83" s="323"/>
      <c r="C83" s="323"/>
      <c r="D83" s="323"/>
      <c r="E83" s="323"/>
    </row>
    <row r="84" spans="1:5">
      <c r="A84" s="326" t="s">
        <v>82</v>
      </c>
      <c r="B84" s="323"/>
      <c r="C84" s="323"/>
      <c r="D84" s="323"/>
      <c r="E84" s="323"/>
    </row>
    <row r="85" spans="1:5">
      <c r="A85" s="439"/>
      <c r="B85" s="421"/>
      <c r="C85" s="421"/>
      <c r="D85" s="421"/>
      <c r="E85" s="421"/>
    </row>
    <row r="86" spans="1:5" ht="30.6" customHeight="1">
      <c r="A86" s="327"/>
      <c r="B86" s="323"/>
      <c r="C86" s="323"/>
      <c r="D86" s="323"/>
      <c r="E86" s="323"/>
    </row>
    <row r="87" spans="1:5">
      <c r="A87" s="328" t="s">
        <v>83</v>
      </c>
      <c r="B87" s="328"/>
      <c r="C87" s="329"/>
      <c r="D87" s="329"/>
      <c r="E87" s="330" t="s">
        <v>0</v>
      </c>
    </row>
    <row r="88" spans="1:5">
      <c r="A88" s="358" t="s">
        <v>84</v>
      </c>
      <c r="B88" s="95"/>
      <c r="C88" s="359"/>
      <c r="D88" s="360">
        <v>60</v>
      </c>
      <c r="E88" s="361">
        <v>60</v>
      </c>
    </row>
    <row r="89" spans="1:5">
      <c r="A89" s="362" t="s">
        <v>85</v>
      </c>
      <c r="B89" s="100"/>
      <c r="C89" s="359"/>
      <c r="D89" s="363">
        <v>500</v>
      </c>
      <c r="E89" s="364">
        <v>500</v>
      </c>
    </row>
    <row r="90" spans="1:5">
      <c r="A90" s="362" t="s">
        <v>86</v>
      </c>
      <c r="B90" s="100"/>
      <c r="C90" s="359"/>
      <c r="D90" s="363">
        <v>1000</v>
      </c>
      <c r="E90" s="364">
        <v>300</v>
      </c>
    </row>
    <row r="91" spans="1:5">
      <c r="A91" s="362" t="s">
        <v>87</v>
      </c>
      <c r="B91" s="100"/>
      <c r="C91" s="359"/>
      <c r="D91" s="363">
        <v>600</v>
      </c>
      <c r="E91" s="364">
        <v>600</v>
      </c>
    </row>
  </sheetData>
  <mergeCells count="5">
    <mergeCell ref="B3:B4"/>
    <mergeCell ref="C3:C4"/>
    <mergeCell ref="D3:D4"/>
    <mergeCell ref="E3:E4"/>
    <mergeCell ref="A85:E8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06B4-B8F7-4B2A-B0D5-E9690DA5A366}">
  <dimension ref="A1:E91"/>
  <sheetViews>
    <sheetView workbookViewId="0">
      <selection activeCell="C67" sqref="C67"/>
    </sheetView>
  </sheetViews>
  <sheetFormatPr defaultColWidth="9.109375" defaultRowHeight="14.4"/>
  <cols>
    <col min="1" max="1" width="55.6640625" style="280" customWidth="1"/>
    <col min="2" max="5" width="14.88671875" style="280" customWidth="1"/>
    <col min="6" max="16384" width="9.109375" style="280"/>
  </cols>
  <sheetData>
    <row r="1" spans="1:5" ht="26.25" customHeight="1">
      <c r="A1" s="282" t="s">
        <v>101</v>
      </c>
      <c r="B1" s="23"/>
      <c r="C1" s="15"/>
      <c r="D1" s="15"/>
      <c r="E1" s="15"/>
    </row>
    <row r="2" spans="1:5" ht="18" customHeight="1" thickBot="1">
      <c r="A2" s="283" t="s">
        <v>0</v>
      </c>
      <c r="B2" s="104"/>
      <c r="C2" s="122"/>
      <c r="D2" s="15"/>
      <c r="E2" s="15"/>
    </row>
    <row r="3" spans="1:5" ht="26.25" customHeight="1" thickBot="1">
      <c r="A3" s="284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.75" customHeight="1" thickBot="1">
      <c r="A4" s="16"/>
      <c r="B4" s="423"/>
      <c r="C4" s="423"/>
      <c r="D4" s="425"/>
      <c r="E4" s="427"/>
    </row>
    <row r="5" spans="1:5" ht="18" customHeight="1" thickBot="1">
      <c r="A5" s="16"/>
      <c r="B5" s="15"/>
      <c r="C5" s="15"/>
      <c r="D5" s="15"/>
      <c r="E5" s="15"/>
    </row>
    <row r="6" spans="1:5" ht="21" customHeight="1" thickBot="1">
      <c r="A6" s="285" t="s">
        <v>2</v>
      </c>
      <c r="B6" s="3">
        <f>SUM(B7+B43+B48)</f>
        <v>3290.5</v>
      </c>
      <c r="C6" s="3">
        <f>SUM(C7+C43+C48)</f>
        <v>3512.5999999999995</v>
      </c>
      <c r="D6" s="28">
        <f>SUM(D7+D43+D48)</f>
        <v>3737.130000000001</v>
      </c>
      <c r="E6" s="29">
        <f>SUM(E7+E43+E48)</f>
        <v>3977.7765000000004</v>
      </c>
    </row>
    <row r="7" spans="1:5" ht="19.5" customHeight="1" thickBot="1">
      <c r="A7" s="107" t="s">
        <v>3</v>
      </c>
      <c r="B7" s="190">
        <f>SUM(B8:B42)</f>
        <v>3290.5</v>
      </c>
      <c r="C7" s="190">
        <f>SUM(C8:C42)</f>
        <v>3512.5999999999995</v>
      </c>
      <c r="D7" s="191">
        <f>SUM(D8:D42)</f>
        <v>3737.130000000001</v>
      </c>
      <c r="E7" s="192">
        <f>SUM(E8:E42)</f>
        <v>3977.7765000000004</v>
      </c>
    </row>
    <row r="8" spans="1:5" ht="18" customHeight="1">
      <c r="A8" s="112" t="s">
        <v>4</v>
      </c>
      <c r="B8" s="128">
        <v>1233.8</v>
      </c>
      <c r="C8" s="128">
        <v>1260</v>
      </c>
      <c r="D8" s="286">
        <f>C8*1.05</f>
        <v>1323</v>
      </c>
      <c r="E8" s="134">
        <f>D8*1.05</f>
        <v>1389.15</v>
      </c>
    </row>
    <row r="9" spans="1:5" ht="18" customHeight="1">
      <c r="A9" s="18" t="s">
        <v>5</v>
      </c>
      <c r="B9" s="132">
        <v>800</v>
      </c>
      <c r="C9" s="132">
        <v>978</v>
      </c>
      <c r="D9" s="286">
        <f>C9*1.1</f>
        <v>1075.8000000000002</v>
      </c>
      <c r="E9" s="134">
        <f>D9*1.1</f>
        <v>1183.3800000000003</v>
      </c>
    </row>
    <row r="10" spans="1:5" ht="18" customHeight="1">
      <c r="A10" s="18" t="s">
        <v>6</v>
      </c>
      <c r="B10" s="132"/>
      <c r="C10" s="132"/>
      <c r="D10" s="286"/>
      <c r="E10" s="134"/>
    </row>
    <row r="11" spans="1:5" ht="18" customHeight="1">
      <c r="A11" s="18" t="s">
        <v>7</v>
      </c>
      <c r="B11" s="132"/>
      <c r="C11" s="132"/>
      <c r="D11" s="286"/>
      <c r="E11" s="134"/>
    </row>
    <row r="12" spans="1:5" ht="18" customHeight="1">
      <c r="A12" s="18" t="s">
        <v>8</v>
      </c>
      <c r="B12" s="132"/>
      <c r="C12" s="132"/>
      <c r="D12" s="286"/>
      <c r="E12" s="134"/>
    </row>
    <row r="13" spans="1:5" ht="18" customHeight="1">
      <c r="A13" s="18" t="s">
        <v>9</v>
      </c>
      <c r="B13" s="132"/>
      <c r="C13" s="132"/>
      <c r="D13" s="286"/>
      <c r="E13" s="134"/>
    </row>
    <row r="14" spans="1:5" ht="18" customHeight="1">
      <c r="A14" s="18" t="s">
        <v>10</v>
      </c>
      <c r="B14" s="132"/>
      <c r="C14" s="132"/>
      <c r="D14" s="286"/>
      <c r="E14" s="134"/>
    </row>
    <row r="15" spans="1:5" ht="18" customHeight="1">
      <c r="A15" s="18" t="s">
        <v>11</v>
      </c>
      <c r="B15" s="132">
        <v>100</v>
      </c>
      <c r="C15" s="132">
        <v>100</v>
      </c>
      <c r="D15" s="286">
        <f>C15*1.05</f>
        <v>105</v>
      </c>
      <c r="E15" s="134">
        <f>D15*1.05</f>
        <v>110.25</v>
      </c>
    </row>
    <row r="16" spans="1:5" ht="18" customHeight="1">
      <c r="A16" s="18" t="s">
        <v>12</v>
      </c>
      <c r="B16" s="132">
        <v>8</v>
      </c>
      <c r="C16" s="132">
        <v>13.000000000000004</v>
      </c>
      <c r="D16" s="286">
        <f>C16*1.05</f>
        <v>13.650000000000004</v>
      </c>
      <c r="E16" s="134">
        <f>D16*1.05</f>
        <v>14.332500000000005</v>
      </c>
    </row>
    <row r="17" spans="1:5" ht="18" customHeight="1">
      <c r="A17" s="18" t="s">
        <v>13</v>
      </c>
      <c r="B17" s="132"/>
      <c r="C17" s="132"/>
      <c r="D17" s="286"/>
      <c r="E17" s="134"/>
    </row>
    <row r="18" spans="1:5" ht="18" customHeight="1">
      <c r="A18" s="18" t="s">
        <v>14</v>
      </c>
      <c r="B18" s="132"/>
      <c r="C18" s="132"/>
      <c r="D18" s="286"/>
      <c r="E18" s="134"/>
    </row>
    <row r="19" spans="1:5" ht="18" customHeight="1">
      <c r="A19" s="18" t="s">
        <v>15</v>
      </c>
      <c r="B19" s="132">
        <v>550</v>
      </c>
      <c r="C19" s="132">
        <v>589.67999999999995</v>
      </c>
      <c r="D19" s="286">
        <f t="shared" ref="D19:E23" si="0">C19*1.05</f>
        <v>619.16399999999999</v>
      </c>
      <c r="E19" s="134">
        <f t="shared" si="0"/>
        <v>650.12220000000002</v>
      </c>
    </row>
    <row r="20" spans="1:5" ht="18" customHeight="1">
      <c r="A20" s="18" t="s">
        <v>16</v>
      </c>
      <c r="B20" s="136">
        <v>252</v>
      </c>
      <c r="C20" s="136">
        <v>256</v>
      </c>
      <c r="D20" s="286">
        <f t="shared" si="0"/>
        <v>268.8</v>
      </c>
      <c r="E20" s="134">
        <f t="shared" si="0"/>
        <v>282.24</v>
      </c>
    </row>
    <row r="21" spans="1:5" ht="18" customHeight="1">
      <c r="A21" s="18" t="s">
        <v>17</v>
      </c>
      <c r="B21" s="132">
        <v>87.7</v>
      </c>
      <c r="C21" s="132">
        <v>88.7</v>
      </c>
      <c r="D21" s="286">
        <f t="shared" si="0"/>
        <v>93.135000000000005</v>
      </c>
      <c r="E21" s="134">
        <f t="shared" si="0"/>
        <v>97.791750000000008</v>
      </c>
    </row>
    <row r="22" spans="1:5" ht="18" customHeight="1">
      <c r="A22" s="18" t="s">
        <v>18</v>
      </c>
      <c r="B22" s="132">
        <v>1.1000000000000001</v>
      </c>
      <c r="C22" s="132">
        <v>1.1000000000000001</v>
      </c>
      <c r="D22" s="286">
        <f t="shared" si="0"/>
        <v>1.1550000000000002</v>
      </c>
      <c r="E22" s="134">
        <f t="shared" si="0"/>
        <v>1.2127500000000002</v>
      </c>
    </row>
    <row r="23" spans="1:5" ht="18" customHeight="1">
      <c r="A23" s="18" t="s">
        <v>19</v>
      </c>
      <c r="B23" s="132">
        <v>5</v>
      </c>
      <c r="C23" s="132">
        <v>3.22</v>
      </c>
      <c r="D23" s="286">
        <f t="shared" si="0"/>
        <v>3.3810000000000002</v>
      </c>
      <c r="E23" s="134">
        <f t="shared" si="0"/>
        <v>3.5500500000000006</v>
      </c>
    </row>
    <row r="24" spans="1:5" ht="18" customHeight="1">
      <c r="A24" s="18" t="s">
        <v>20</v>
      </c>
      <c r="B24" s="132"/>
      <c r="C24" s="132"/>
      <c r="D24" s="286"/>
      <c r="E24" s="134"/>
    </row>
    <row r="25" spans="1:5" ht="18" customHeight="1">
      <c r="A25" s="18" t="s">
        <v>21</v>
      </c>
      <c r="B25" s="132"/>
      <c r="C25" s="132"/>
      <c r="D25" s="286"/>
      <c r="E25" s="134"/>
    </row>
    <row r="26" spans="1:5" ht="18" customHeight="1">
      <c r="A26" s="18" t="s">
        <v>22</v>
      </c>
      <c r="B26" s="132"/>
      <c r="C26" s="132"/>
      <c r="D26" s="286"/>
      <c r="E26" s="134"/>
    </row>
    <row r="27" spans="1:5" ht="18" customHeight="1">
      <c r="A27" s="18" t="s">
        <v>23</v>
      </c>
      <c r="B27" s="132"/>
      <c r="C27" s="132"/>
      <c r="D27" s="286"/>
      <c r="E27" s="134"/>
    </row>
    <row r="28" spans="1:5" ht="18" customHeight="1">
      <c r="A28" s="18" t="s">
        <v>24</v>
      </c>
      <c r="B28" s="132"/>
      <c r="C28" s="132"/>
      <c r="D28" s="286"/>
      <c r="E28" s="134"/>
    </row>
    <row r="29" spans="1:5" ht="18" customHeight="1">
      <c r="A29" s="18" t="s">
        <v>25</v>
      </c>
      <c r="B29" s="132"/>
      <c r="C29" s="132"/>
      <c r="D29" s="286"/>
      <c r="E29" s="134"/>
    </row>
    <row r="30" spans="1:5" ht="18" customHeight="1">
      <c r="A30" s="18" t="s">
        <v>26</v>
      </c>
      <c r="B30" s="132"/>
      <c r="C30" s="132"/>
      <c r="D30" s="286"/>
      <c r="E30" s="134"/>
    </row>
    <row r="31" spans="1:5" ht="18" customHeight="1">
      <c r="A31" s="18" t="s">
        <v>27</v>
      </c>
      <c r="B31" s="132"/>
      <c r="C31" s="132"/>
      <c r="D31" s="286"/>
      <c r="E31" s="134"/>
    </row>
    <row r="32" spans="1:5" ht="18" customHeight="1">
      <c r="A32" s="18" t="s">
        <v>28</v>
      </c>
      <c r="B32" s="132"/>
      <c r="C32" s="132"/>
      <c r="D32" s="286"/>
      <c r="E32" s="134"/>
    </row>
    <row r="33" spans="1:5" ht="18" customHeight="1">
      <c r="A33" s="18" t="s">
        <v>29</v>
      </c>
      <c r="B33" s="132"/>
      <c r="C33" s="132"/>
      <c r="D33" s="286"/>
      <c r="E33" s="134"/>
    </row>
    <row r="34" spans="1:5" ht="18" customHeight="1">
      <c r="A34" s="18" t="s">
        <v>30</v>
      </c>
      <c r="B34" s="132">
        <v>52.9</v>
      </c>
      <c r="C34" s="132">
        <v>22.9</v>
      </c>
      <c r="D34" s="286">
        <f>C34*1.05</f>
        <v>24.044999999999998</v>
      </c>
      <c r="E34" s="134">
        <f>D34*1.05</f>
        <v>25.247249999999998</v>
      </c>
    </row>
    <row r="35" spans="1:5" ht="18" customHeight="1">
      <c r="A35" s="19" t="s">
        <v>31</v>
      </c>
      <c r="B35" s="139"/>
      <c r="C35" s="139"/>
      <c r="D35" s="286"/>
      <c r="E35" s="134"/>
    </row>
    <row r="36" spans="1:5" ht="18" customHeight="1">
      <c r="A36" s="19" t="s">
        <v>32</v>
      </c>
      <c r="B36" s="139"/>
      <c r="C36" s="139"/>
      <c r="D36" s="286"/>
      <c r="E36" s="134"/>
    </row>
    <row r="37" spans="1:5" ht="18" customHeight="1">
      <c r="A37" s="19" t="s">
        <v>33</v>
      </c>
      <c r="B37" s="139"/>
      <c r="C37" s="139"/>
      <c r="D37" s="286"/>
      <c r="E37" s="134"/>
    </row>
    <row r="38" spans="1:5" ht="18" customHeight="1">
      <c r="A38" s="19" t="s">
        <v>34</v>
      </c>
      <c r="B38" s="139"/>
      <c r="C38" s="139"/>
      <c r="D38" s="286"/>
      <c r="E38" s="134"/>
    </row>
    <row r="39" spans="1:5" ht="18" customHeight="1">
      <c r="A39" s="19" t="s">
        <v>35</v>
      </c>
      <c r="B39" s="139"/>
      <c r="C39" s="139"/>
      <c r="D39" s="286"/>
      <c r="E39" s="134"/>
    </row>
    <row r="40" spans="1:5" ht="18" customHeight="1">
      <c r="A40" s="19" t="s">
        <v>36</v>
      </c>
      <c r="B40" s="139"/>
      <c r="C40" s="139"/>
      <c r="D40" s="286"/>
      <c r="E40" s="134"/>
    </row>
    <row r="41" spans="1:5" ht="18" customHeight="1">
      <c r="A41" s="20" t="s">
        <v>37</v>
      </c>
      <c r="B41" s="141">
        <v>200</v>
      </c>
      <c r="C41" s="141">
        <v>200</v>
      </c>
      <c r="D41" s="286">
        <f>C41*1.05</f>
        <v>210</v>
      </c>
      <c r="E41" s="134">
        <f>D41*1.05</f>
        <v>220.5</v>
      </c>
    </row>
    <row r="42" spans="1:5" ht="18" customHeight="1" thickBot="1">
      <c r="A42" s="20" t="s">
        <v>38</v>
      </c>
      <c r="B42" s="145"/>
      <c r="C42" s="145"/>
      <c r="D42" s="286"/>
      <c r="E42" s="147"/>
    </row>
    <row r="43" spans="1:5" ht="18" customHeight="1" thickBot="1">
      <c r="A43" s="113" t="s">
        <v>39</v>
      </c>
      <c r="B43" s="160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6"/>
      <c r="C44" s="156"/>
      <c r="D44" s="157"/>
      <c r="E44" s="163"/>
    </row>
    <row r="45" spans="1:5" ht="18" customHeight="1">
      <c r="A45" s="19" t="s">
        <v>41</v>
      </c>
      <c r="B45" s="139"/>
      <c r="C45" s="139"/>
      <c r="D45" s="133"/>
      <c r="E45" s="164"/>
    </row>
    <row r="46" spans="1:5" ht="18" customHeight="1">
      <c r="A46" s="19" t="s">
        <v>42</v>
      </c>
      <c r="B46" s="139"/>
      <c r="C46" s="139"/>
      <c r="D46" s="133"/>
      <c r="E46" s="164"/>
    </row>
    <row r="47" spans="1:5" ht="18" customHeight="1" thickBot="1">
      <c r="A47" s="19" t="s">
        <v>43</v>
      </c>
      <c r="B47" s="139"/>
      <c r="C47" s="139"/>
      <c r="D47" s="146"/>
      <c r="E47" s="165"/>
    </row>
    <row r="48" spans="1:5" ht="18" customHeight="1" thickBot="1">
      <c r="A48" s="113" t="s">
        <v>44</v>
      </c>
      <c r="B48" s="160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132"/>
      <c r="C49" s="132"/>
      <c r="D49" s="157"/>
      <c r="E49" s="163"/>
    </row>
    <row r="50" spans="1:5" ht="18" customHeight="1" thickBot="1">
      <c r="A50" s="115" t="s">
        <v>46</v>
      </c>
      <c r="B50" s="166"/>
      <c r="C50" s="166"/>
      <c r="D50" s="146"/>
      <c r="E50" s="165"/>
    </row>
    <row r="51" spans="1:5" ht="18" customHeight="1" thickBot="1">
      <c r="A51" s="23"/>
      <c r="B51" s="167"/>
      <c r="C51" s="167"/>
      <c r="D51" s="167"/>
      <c r="E51" s="167"/>
    </row>
    <row r="52" spans="1:5" ht="21" customHeight="1" thickBot="1">
      <c r="A52" s="285" t="s">
        <v>47</v>
      </c>
      <c r="B52" s="3">
        <f>SUM(B53+B73+B68)</f>
        <v>1506</v>
      </c>
      <c r="C52" s="3">
        <f>SUM(C53+C73+C68)</f>
        <v>1528.8</v>
      </c>
      <c r="D52" s="28">
        <f>SUM(D53+D73+D68)</f>
        <v>1655.24</v>
      </c>
      <c r="E52" s="29">
        <f>SUM(E53+E73+E68)</f>
        <v>1735.5020000000002</v>
      </c>
    </row>
    <row r="53" spans="1:5" ht="18" customHeight="1" thickBot="1">
      <c r="A53" s="107" t="s">
        <v>48</v>
      </c>
      <c r="B53" s="151">
        <f>SUM(B54:B67)</f>
        <v>1506</v>
      </c>
      <c r="C53" s="151">
        <f>SUM(C54:C67)</f>
        <v>1528.8</v>
      </c>
      <c r="D53" s="153">
        <f>SUM(D54:D67)</f>
        <v>1655.24</v>
      </c>
      <c r="E53" s="154">
        <f>SUM(E54:E67)</f>
        <v>1735.5020000000002</v>
      </c>
    </row>
    <row r="54" spans="1:5" ht="18" customHeight="1">
      <c r="A54" s="17" t="s">
        <v>49</v>
      </c>
      <c r="B54" s="132"/>
      <c r="C54" s="132"/>
      <c r="D54" s="157"/>
      <c r="E54" s="158"/>
    </row>
    <row r="55" spans="1:5" ht="18" customHeight="1">
      <c r="A55" s="19" t="s">
        <v>50</v>
      </c>
      <c r="B55" s="132">
        <v>1456</v>
      </c>
      <c r="C55" s="132">
        <v>1528.8</v>
      </c>
      <c r="D55" s="286">
        <f>C55*1.05</f>
        <v>1605.24</v>
      </c>
      <c r="E55" s="134">
        <f>D55*1.05</f>
        <v>1685.5020000000002</v>
      </c>
    </row>
    <row r="56" spans="1:5" ht="18" customHeight="1">
      <c r="A56" s="19" t="s">
        <v>51</v>
      </c>
      <c r="B56" s="132"/>
      <c r="C56" s="132"/>
      <c r="D56" s="133"/>
      <c r="E56" s="134"/>
    </row>
    <row r="57" spans="1:5" ht="18" customHeight="1">
      <c r="A57" s="19" t="s">
        <v>52</v>
      </c>
      <c r="B57" s="132"/>
      <c r="C57" s="132"/>
      <c r="D57" s="133"/>
      <c r="E57" s="134"/>
    </row>
    <row r="58" spans="1:5" ht="18" customHeight="1">
      <c r="A58" s="19" t="s">
        <v>53</v>
      </c>
      <c r="B58" s="132"/>
      <c r="C58" s="132"/>
      <c r="D58" s="133"/>
      <c r="E58" s="134"/>
    </row>
    <row r="59" spans="1:5" ht="18" customHeight="1">
      <c r="A59" s="19" t="s">
        <v>54</v>
      </c>
      <c r="B59" s="132"/>
      <c r="C59" s="132"/>
      <c r="D59" s="133"/>
      <c r="E59" s="134"/>
    </row>
    <row r="60" spans="1:5" ht="18" customHeight="1">
      <c r="A60" s="19" t="s">
        <v>55</v>
      </c>
      <c r="B60" s="132"/>
      <c r="C60" s="132"/>
      <c r="D60" s="133"/>
      <c r="E60" s="134"/>
    </row>
    <row r="61" spans="1:5" ht="18" customHeight="1">
      <c r="A61" s="19" t="s">
        <v>56</v>
      </c>
      <c r="B61" s="132"/>
      <c r="C61" s="132"/>
      <c r="D61" s="133"/>
      <c r="E61" s="134"/>
    </row>
    <row r="62" spans="1:5" ht="18" customHeight="1">
      <c r="A62" s="19" t="s">
        <v>57</v>
      </c>
      <c r="B62" s="132"/>
      <c r="C62" s="132"/>
      <c r="D62" s="133"/>
      <c r="E62" s="134"/>
    </row>
    <row r="63" spans="1:5" ht="18" customHeight="1">
      <c r="A63" s="19" t="s">
        <v>58</v>
      </c>
      <c r="B63" s="132"/>
      <c r="C63" s="132"/>
      <c r="D63" s="133"/>
      <c r="E63" s="134"/>
    </row>
    <row r="64" spans="1:5" ht="18" customHeight="1">
      <c r="A64" s="19" t="s">
        <v>104</v>
      </c>
      <c r="B64" s="132"/>
      <c r="C64" s="132"/>
      <c r="D64" s="133"/>
      <c r="E64" s="134"/>
    </row>
    <row r="65" spans="1:5" ht="18" customHeight="1">
      <c r="A65" s="19" t="s">
        <v>59</v>
      </c>
      <c r="B65" s="132"/>
      <c r="C65" s="132"/>
      <c r="D65" s="133"/>
      <c r="E65" s="134"/>
    </row>
    <row r="66" spans="1:5" ht="18" customHeight="1">
      <c r="A66" s="19" t="s">
        <v>60</v>
      </c>
      <c r="B66" s="132">
        <v>50</v>
      </c>
      <c r="C66" s="132">
        <v>0</v>
      </c>
      <c r="D66" s="133">
        <v>50</v>
      </c>
      <c r="E66" s="134">
        <v>50</v>
      </c>
    </row>
    <row r="67" spans="1:5" ht="18" customHeight="1" thickBot="1">
      <c r="A67" s="20" t="s">
        <v>61</v>
      </c>
      <c r="B67" s="132"/>
      <c r="C67" s="132"/>
      <c r="D67" s="146"/>
      <c r="E67" s="147"/>
    </row>
    <row r="68" spans="1:5" ht="18" customHeight="1" thickBot="1">
      <c r="A68" s="113" t="s">
        <v>62</v>
      </c>
      <c r="B68" s="159">
        <f>SUM(B69:B72)</f>
        <v>0</v>
      </c>
      <c r="C68" s="159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132"/>
      <c r="C69" s="132"/>
      <c r="D69" s="157"/>
      <c r="E69" s="163"/>
    </row>
    <row r="70" spans="1:5" ht="18" customHeight="1">
      <c r="A70" s="22" t="s">
        <v>64</v>
      </c>
      <c r="B70" s="132"/>
      <c r="C70" s="132"/>
      <c r="D70" s="133"/>
      <c r="E70" s="164"/>
    </row>
    <row r="71" spans="1:5" ht="18" customHeight="1">
      <c r="A71" s="22" t="s">
        <v>65</v>
      </c>
      <c r="B71" s="132"/>
      <c r="C71" s="132"/>
      <c r="D71" s="133"/>
      <c r="E71" s="164"/>
    </row>
    <row r="72" spans="1:5" ht="18" customHeight="1" thickBot="1">
      <c r="A72" s="287" t="s">
        <v>66</v>
      </c>
      <c r="B72" s="132"/>
      <c r="C72" s="132"/>
      <c r="D72" s="146"/>
      <c r="E72" s="165"/>
    </row>
    <row r="73" spans="1:5" ht="18" customHeight="1" thickBot="1">
      <c r="A73" s="113" t="s">
        <v>67</v>
      </c>
      <c r="B73" s="159">
        <f>SUM(B74:B76)</f>
        <v>0</v>
      </c>
      <c r="C73" s="159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1"/>
      <c r="D74" s="133"/>
      <c r="E74" s="163"/>
    </row>
    <row r="75" spans="1:5" ht="18" customHeight="1">
      <c r="A75" s="74" t="s">
        <v>79</v>
      </c>
      <c r="B75" s="131"/>
      <c r="C75" s="131"/>
      <c r="D75" s="133"/>
      <c r="E75" s="164"/>
    </row>
    <row r="76" spans="1:5" ht="18" customHeight="1" thickBot="1">
      <c r="A76" s="75" t="s">
        <v>80</v>
      </c>
      <c r="B76" s="144"/>
      <c r="C76" s="144"/>
      <c r="D76" s="146"/>
      <c r="E76" s="165"/>
    </row>
    <row r="77" spans="1:5" ht="18" customHeight="1" thickBot="1">
      <c r="A77" s="288"/>
      <c r="B77" s="167"/>
      <c r="C77" s="167"/>
      <c r="D77" s="167"/>
      <c r="E77" s="167"/>
    </row>
    <row r="78" spans="1:5" ht="18" customHeight="1">
      <c r="A78" s="116" t="s">
        <v>68</v>
      </c>
      <c r="B78" s="289">
        <f>SUM(B52-B43-B7)</f>
        <v>-1784.5</v>
      </c>
      <c r="C78" s="289">
        <f>SUM(C52-C43-C7)</f>
        <v>-1983.7999999999995</v>
      </c>
      <c r="D78" s="290">
        <f>SUM(D52-D43-D7)</f>
        <v>-2081.8900000000012</v>
      </c>
      <c r="E78" s="291">
        <f>SUM(E52-E43-E7)</f>
        <v>-2242.2745000000004</v>
      </c>
    </row>
    <row r="79" spans="1:5" ht="18" customHeight="1" thickBot="1">
      <c r="A79" s="117" t="s">
        <v>69</v>
      </c>
      <c r="B79" s="292">
        <f>SUM(B78-B48)</f>
        <v>-1784.5</v>
      </c>
      <c r="C79" s="292">
        <f>SUM(C78-C48)</f>
        <v>-1983.7999999999995</v>
      </c>
      <c r="D79" s="293">
        <f>SUM(D78-D48)</f>
        <v>-2081.8900000000012</v>
      </c>
      <c r="E79" s="294">
        <f>SUM(E78-E48)</f>
        <v>-2242.2745000000004</v>
      </c>
    </row>
    <row r="80" spans="1:5" ht="18" customHeight="1">
      <c r="A80" s="295" t="s">
        <v>70</v>
      </c>
      <c r="B80" s="296">
        <v>1584.5</v>
      </c>
      <c r="C80" s="296">
        <f>-C79</f>
        <v>1983.7999999999995</v>
      </c>
      <c r="D80" s="297">
        <f>-D79</f>
        <v>2081.8900000000012</v>
      </c>
      <c r="E80" s="298">
        <f>-E79</f>
        <v>2242.2745000000004</v>
      </c>
    </row>
    <row r="81" spans="1:5" ht="18" customHeight="1">
      <c r="A81" s="299" t="s">
        <v>81</v>
      </c>
      <c r="B81" s="131"/>
      <c r="C81" s="132"/>
      <c r="D81" s="133">
        <f>100+250+150</f>
        <v>500</v>
      </c>
      <c r="E81" s="164">
        <f>100+250+250+150</f>
        <v>750</v>
      </c>
    </row>
    <row r="82" spans="1:5" ht="18" customHeight="1">
      <c r="A82" s="300" t="s">
        <v>71</v>
      </c>
      <c r="B82" s="131"/>
      <c r="C82" s="132"/>
      <c r="D82" s="133">
        <f>D81</f>
        <v>500</v>
      </c>
      <c r="E82" s="134">
        <f>E81</f>
        <v>750</v>
      </c>
    </row>
    <row r="83" spans="1:5" ht="18" customHeight="1">
      <c r="A83" s="118"/>
      <c r="B83" s="179"/>
      <c r="C83" s="179"/>
      <c r="D83" s="179"/>
      <c r="E83" s="179"/>
    </row>
    <row r="84" spans="1:5" ht="18" customHeight="1">
      <c r="A84" s="301" t="s">
        <v>82</v>
      </c>
      <c r="B84" s="302"/>
      <c r="C84" s="302"/>
      <c r="D84" s="302"/>
      <c r="E84" s="302"/>
    </row>
    <row r="85" spans="1:5" ht="18" customHeight="1">
      <c r="A85" s="420" t="s">
        <v>103</v>
      </c>
      <c r="B85" s="421"/>
      <c r="C85" s="421"/>
      <c r="D85" s="421"/>
      <c r="E85" s="421"/>
    </row>
    <row r="86" spans="1:5" ht="18" customHeight="1">
      <c r="A86" s="428" t="s">
        <v>102</v>
      </c>
      <c r="B86" s="429"/>
      <c r="C86" s="429"/>
      <c r="D86" s="429"/>
      <c r="E86" s="429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97">
        <v>25</v>
      </c>
      <c r="E88" s="98">
        <v>25</v>
      </c>
    </row>
    <row r="89" spans="1:5" ht="18" customHeight="1">
      <c r="A89" s="99" t="s">
        <v>85</v>
      </c>
      <c r="B89" s="100"/>
      <c r="C89" s="121"/>
      <c r="D89" s="101"/>
      <c r="E89" s="102"/>
    </row>
    <row r="90" spans="1:5" ht="18" customHeight="1">
      <c r="A90" s="99" t="s">
        <v>86</v>
      </c>
      <c r="B90" s="100"/>
      <c r="C90" s="121"/>
      <c r="D90" s="101">
        <v>150</v>
      </c>
      <c r="E90" s="102">
        <v>150</v>
      </c>
    </row>
    <row r="91" spans="1:5" ht="18" customHeight="1">
      <c r="A91" s="99" t="s">
        <v>87</v>
      </c>
      <c r="B91" s="100"/>
      <c r="C91" s="121"/>
      <c r="D91" s="101">
        <v>200</v>
      </c>
      <c r="E91" s="102">
        <v>250</v>
      </c>
    </row>
  </sheetData>
  <mergeCells count="6">
    <mergeCell ref="A86:E86"/>
    <mergeCell ref="B3:B4"/>
    <mergeCell ref="C3:C4"/>
    <mergeCell ref="D3:D4"/>
    <mergeCell ref="E3:E4"/>
    <mergeCell ref="A85:E8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931A-B549-4B04-9920-54B9B6ACC484}">
  <dimension ref="A1:E94"/>
  <sheetViews>
    <sheetView workbookViewId="0">
      <selection activeCell="B11" sqref="B11"/>
    </sheetView>
  </sheetViews>
  <sheetFormatPr defaultColWidth="9.109375" defaultRowHeight="14.4"/>
  <cols>
    <col min="1" max="1" width="55.6640625" style="280" customWidth="1"/>
    <col min="2" max="5" width="13.44140625" style="280" customWidth="1"/>
    <col min="6" max="16384" width="9.109375" style="280"/>
  </cols>
  <sheetData>
    <row r="1" spans="1:5" ht="33" customHeight="1">
      <c r="A1" s="303" t="s">
        <v>105</v>
      </c>
      <c r="B1" s="23"/>
      <c r="C1" s="15"/>
      <c r="D1" s="15"/>
      <c r="E1" s="15"/>
    </row>
    <row r="2" spans="1:5" ht="18" customHeight="1" thickBot="1">
      <c r="A2" s="283" t="s">
        <v>0</v>
      </c>
      <c r="B2" s="104"/>
      <c r="C2" s="122"/>
      <c r="D2" s="15"/>
      <c r="E2" s="15"/>
    </row>
    <row r="3" spans="1:5" ht="26.25" customHeight="1" thickBot="1">
      <c r="A3" s="284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9.5" customHeight="1" thickBot="1">
      <c r="A4" s="16"/>
      <c r="B4" s="423"/>
      <c r="C4" s="423"/>
      <c r="D4" s="425"/>
      <c r="E4" s="427"/>
    </row>
    <row r="5" spans="1:5" ht="18" customHeight="1" thickBot="1">
      <c r="A5" s="16"/>
      <c r="B5" s="15"/>
      <c r="C5" s="15"/>
      <c r="D5" s="15"/>
      <c r="E5" s="15"/>
    </row>
    <row r="6" spans="1:5" ht="18" customHeight="1" thickBot="1">
      <c r="A6" s="304" t="s">
        <v>2</v>
      </c>
      <c r="B6" s="3">
        <f>SUM(B7+B43+B48)</f>
        <v>5348.7000000000007</v>
      </c>
      <c r="C6" s="3">
        <f>SUM(C7+C43+C48)</f>
        <v>6080.6</v>
      </c>
      <c r="D6" s="28">
        <f>SUM(D7+D43+D48)</f>
        <v>6352.8280000000004</v>
      </c>
      <c r="E6" s="29">
        <f>SUM(E7+E43+E48)</f>
        <v>6645.5621600000004</v>
      </c>
    </row>
    <row r="7" spans="1:5" ht="18" customHeight="1" thickBot="1">
      <c r="A7" s="107" t="s">
        <v>3</v>
      </c>
      <c r="B7" s="189">
        <f>SUM(B8:B42)</f>
        <v>5348.7000000000007</v>
      </c>
      <c r="C7" s="190">
        <f>SUM(C8:C42)</f>
        <v>6080.6</v>
      </c>
      <c r="D7" s="191">
        <f>SUM(D8:D42)</f>
        <v>6352.8280000000004</v>
      </c>
      <c r="E7" s="192">
        <f>SUM(E8:E42)</f>
        <v>6645.5621600000004</v>
      </c>
    </row>
    <row r="8" spans="1:5" ht="18" customHeight="1">
      <c r="A8" s="112" t="s">
        <v>4</v>
      </c>
      <c r="B8" s="132">
        <v>2055</v>
      </c>
      <c r="C8" s="132">
        <v>2537.5000000000005</v>
      </c>
      <c r="D8" s="286">
        <f>C8*1.02</f>
        <v>2588.2500000000005</v>
      </c>
      <c r="E8" s="134">
        <f>D8*1.02</f>
        <v>2640.0150000000003</v>
      </c>
    </row>
    <row r="9" spans="1:5" ht="18" customHeight="1">
      <c r="A9" s="18" t="s">
        <v>5</v>
      </c>
      <c r="B9" s="132">
        <v>1790</v>
      </c>
      <c r="C9" s="132">
        <v>1882.7</v>
      </c>
      <c r="D9" s="286">
        <f>C9*1.1</f>
        <v>2070.9700000000003</v>
      </c>
      <c r="E9" s="134">
        <f>D9*1.1</f>
        <v>2278.0670000000005</v>
      </c>
    </row>
    <row r="10" spans="1:5" ht="18" customHeight="1">
      <c r="A10" s="18" t="s">
        <v>6</v>
      </c>
      <c r="B10" s="132"/>
      <c r="C10" s="132"/>
      <c r="D10" s="286"/>
      <c r="E10" s="134"/>
    </row>
    <row r="11" spans="1:5" ht="18" customHeight="1">
      <c r="A11" s="18" t="s">
        <v>7</v>
      </c>
      <c r="B11" s="132"/>
      <c r="C11" s="132"/>
      <c r="D11" s="286"/>
      <c r="E11" s="134"/>
    </row>
    <row r="12" spans="1:5" ht="18" customHeight="1">
      <c r="A12" s="18" t="s">
        <v>8</v>
      </c>
      <c r="B12" s="132"/>
      <c r="C12" s="132"/>
      <c r="D12" s="286"/>
      <c r="E12" s="134"/>
    </row>
    <row r="13" spans="1:5" ht="18" customHeight="1">
      <c r="A13" s="18" t="s">
        <v>9</v>
      </c>
      <c r="B13" s="132"/>
      <c r="C13" s="132"/>
      <c r="D13" s="286"/>
      <c r="E13" s="134"/>
    </row>
    <row r="14" spans="1:5" ht="18" customHeight="1">
      <c r="A14" s="18" t="s">
        <v>10</v>
      </c>
      <c r="B14" s="132"/>
      <c r="C14" s="132"/>
      <c r="D14" s="286"/>
      <c r="E14" s="134"/>
    </row>
    <row r="15" spans="1:5" ht="18" customHeight="1">
      <c r="A15" s="18" t="s">
        <v>11</v>
      </c>
      <c r="B15" s="132">
        <v>90</v>
      </c>
      <c r="C15" s="132">
        <v>100.2</v>
      </c>
      <c r="D15" s="286">
        <f>C15*1.02</f>
        <v>102.20400000000001</v>
      </c>
      <c r="E15" s="134">
        <f>D15*1.02</f>
        <v>104.24808000000002</v>
      </c>
    </row>
    <row r="16" spans="1:5" ht="18" customHeight="1">
      <c r="A16" s="18" t="s">
        <v>12</v>
      </c>
      <c r="B16" s="132">
        <v>8</v>
      </c>
      <c r="C16" s="132">
        <v>4.5</v>
      </c>
      <c r="D16" s="286">
        <f>C16*1.02</f>
        <v>4.59</v>
      </c>
      <c r="E16" s="134">
        <f>D16*1.02</f>
        <v>4.6818</v>
      </c>
    </row>
    <row r="17" spans="1:5" ht="18" customHeight="1">
      <c r="A17" s="18" t="s">
        <v>13</v>
      </c>
      <c r="B17" s="132"/>
      <c r="C17" s="132"/>
      <c r="D17" s="286"/>
      <c r="E17" s="134"/>
    </row>
    <row r="18" spans="1:5" ht="18" customHeight="1">
      <c r="A18" s="18" t="s">
        <v>14</v>
      </c>
      <c r="B18" s="132"/>
      <c r="C18" s="132"/>
      <c r="D18" s="286"/>
      <c r="E18" s="134"/>
    </row>
    <row r="19" spans="1:5" ht="18" customHeight="1">
      <c r="A19" s="18" t="s">
        <v>15</v>
      </c>
      <c r="B19" s="132">
        <v>934.6</v>
      </c>
      <c r="C19" s="132">
        <v>1016.7</v>
      </c>
      <c r="D19" s="286">
        <f t="shared" ref="D19:E23" si="0">C19*1.02</f>
        <v>1037.0340000000001</v>
      </c>
      <c r="E19" s="134">
        <f t="shared" si="0"/>
        <v>1057.7746800000002</v>
      </c>
    </row>
    <row r="20" spans="1:5" ht="18" customHeight="1">
      <c r="A20" s="18" t="s">
        <v>16</v>
      </c>
      <c r="B20" s="132">
        <v>127</v>
      </c>
      <c r="C20" s="132">
        <v>127</v>
      </c>
      <c r="D20" s="286">
        <f t="shared" si="0"/>
        <v>129.54</v>
      </c>
      <c r="E20" s="134">
        <f t="shared" si="0"/>
        <v>132.13079999999999</v>
      </c>
    </row>
    <row r="21" spans="1:5" ht="18" customHeight="1">
      <c r="A21" s="18" t="s">
        <v>17</v>
      </c>
      <c r="B21" s="132">
        <v>43</v>
      </c>
      <c r="C21" s="132">
        <v>43</v>
      </c>
      <c r="D21" s="286">
        <f t="shared" si="0"/>
        <v>43.86</v>
      </c>
      <c r="E21" s="134">
        <f t="shared" si="0"/>
        <v>44.737200000000001</v>
      </c>
    </row>
    <row r="22" spans="1:5" ht="18" customHeight="1">
      <c r="A22" s="18" t="s">
        <v>18</v>
      </c>
      <c r="B22" s="132">
        <v>0.5</v>
      </c>
      <c r="C22" s="132">
        <v>0.5</v>
      </c>
      <c r="D22" s="286">
        <f t="shared" si="0"/>
        <v>0.51</v>
      </c>
      <c r="E22" s="134">
        <f t="shared" si="0"/>
        <v>0.5202</v>
      </c>
    </row>
    <row r="23" spans="1:5" ht="18" customHeight="1">
      <c r="A23" s="18" t="s">
        <v>19</v>
      </c>
      <c r="B23" s="132">
        <v>2.6</v>
      </c>
      <c r="C23" s="132">
        <v>2.5999999999999996</v>
      </c>
      <c r="D23" s="286">
        <f t="shared" si="0"/>
        <v>2.6519999999999997</v>
      </c>
      <c r="E23" s="134">
        <f t="shared" si="0"/>
        <v>2.7050399999999999</v>
      </c>
    </row>
    <row r="24" spans="1:5" ht="18" customHeight="1">
      <c r="A24" s="18" t="s">
        <v>20</v>
      </c>
      <c r="B24" s="132"/>
      <c r="C24" s="132"/>
      <c r="D24" s="286"/>
      <c r="E24" s="134"/>
    </row>
    <row r="25" spans="1:5" ht="18" customHeight="1">
      <c r="A25" s="18" t="s">
        <v>21</v>
      </c>
      <c r="B25" s="132"/>
      <c r="C25" s="132"/>
      <c r="D25" s="286"/>
      <c r="E25" s="134"/>
    </row>
    <row r="26" spans="1:5" ht="18" customHeight="1">
      <c r="A26" s="18" t="s">
        <v>22</v>
      </c>
      <c r="B26" s="132"/>
      <c r="C26" s="132"/>
      <c r="D26" s="286"/>
      <c r="E26" s="134"/>
    </row>
    <row r="27" spans="1:5" ht="18" customHeight="1">
      <c r="A27" s="18" t="s">
        <v>23</v>
      </c>
      <c r="B27" s="132"/>
      <c r="C27" s="132"/>
      <c r="D27" s="286"/>
      <c r="E27" s="134"/>
    </row>
    <row r="28" spans="1:5" ht="18" customHeight="1">
      <c r="A28" s="18" t="s">
        <v>24</v>
      </c>
      <c r="B28" s="132"/>
      <c r="C28" s="132"/>
      <c r="D28" s="286"/>
      <c r="E28" s="134"/>
    </row>
    <row r="29" spans="1:5" ht="18" customHeight="1">
      <c r="A29" s="18" t="s">
        <v>25</v>
      </c>
      <c r="B29" s="132"/>
      <c r="C29" s="132"/>
      <c r="D29" s="286"/>
      <c r="E29" s="134"/>
    </row>
    <row r="30" spans="1:5" ht="18" customHeight="1">
      <c r="A30" s="18" t="s">
        <v>26</v>
      </c>
      <c r="B30" s="132"/>
      <c r="C30" s="132"/>
      <c r="D30" s="286"/>
      <c r="E30" s="134"/>
    </row>
    <row r="31" spans="1:5" ht="18" customHeight="1">
      <c r="A31" s="18" t="s">
        <v>27</v>
      </c>
      <c r="B31" s="132"/>
      <c r="C31" s="132"/>
      <c r="D31" s="286"/>
      <c r="E31" s="134"/>
    </row>
    <row r="32" spans="1:5" ht="18" customHeight="1">
      <c r="A32" s="18" t="s">
        <v>28</v>
      </c>
      <c r="B32" s="132"/>
      <c r="C32" s="132"/>
      <c r="D32" s="286"/>
      <c r="E32" s="134"/>
    </row>
    <row r="33" spans="1:5" ht="18" customHeight="1">
      <c r="A33" s="18" t="s">
        <v>29</v>
      </c>
      <c r="B33" s="132"/>
      <c r="C33" s="132"/>
      <c r="D33" s="286"/>
      <c r="E33" s="134"/>
    </row>
    <row r="34" spans="1:5" ht="18" customHeight="1">
      <c r="A34" s="18" t="s">
        <v>30</v>
      </c>
      <c r="B34" s="132">
        <v>28</v>
      </c>
      <c r="C34" s="132">
        <v>25.9</v>
      </c>
      <c r="D34" s="286">
        <f>C34*1.02</f>
        <v>26.417999999999999</v>
      </c>
      <c r="E34" s="134">
        <f>D34*1.02</f>
        <v>26.946359999999999</v>
      </c>
    </row>
    <row r="35" spans="1:5" ht="18" customHeight="1">
      <c r="A35" s="19" t="s">
        <v>31</v>
      </c>
      <c r="B35" s="132"/>
      <c r="C35" s="132"/>
      <c r="D35" s="286"/>
      <c r="E35" s="134"/>
    </row>
    <row r="36" spans="1:5" ht="18" customHeight="1">
      <c r="A36" s="19" t="s">
        <v>32</v>
      </c>
      <c r="B36" s="132"/>
      <c r="C36" s="132"/>
      <c r="D36" s="286"/>
      <c r="E36" s="134"/>
    </row>
    <row r="37" spans="1:5" ht="18" customHeight="1">
      <c r="A37" s="19" t="s">
        <v>33</v>
      </c>
      <c r="B37" s="132"/>
      <c r="C37" s="132"/>
      <c r="D37" s="286"/>
      <c r="E37" s="134"/>
    </row>
    <row r="38" spans="1:5" ht="18" customHeight="1">
      <c r="A38" s="19" t="s">
        <v>34</v>
      </c>
      <c r="B38" s="132"/>
      <c r="C38" s="132"/>
      <c r="D38" s="286"/>
      <c r="E38" s="134"/>
    </row>
    <row r="39" spans="1:5" ht="18" customHeight="1">
      <c r="A39" s="19" t="s">
        <v>35</v>
      </c>
      <c r="B39" s="132"/>
      <c r="C39" s="132"/>
      <c r="D39" s="286"/>
      <c r="E39" s="134"/>
    </row>
    <row r="40" spans="1:5" ht="18" customHeight="1">
      <c r="A40" s="19" t="s">
        <v>36</v>
      </c>
      <c r="B40" s="132"/>
      <c r="C40" s="132"/>
      <c r="D40" s="286"/>
      <c r="E40" s="134"/>
    </row>
    <row r="41" spans="1:5" ht="18" customHeight="1">
      <c r="A41" s="20" t="s">
        <v>37</v>
      </c>
      <c r="B41" s="132">
        <v>270</v>
      </c>
      <c r="C41" s="132">
        <v>340</v>
      </c>
      <c r="D41" s="286">
        <f>C41*1.02</f>
        <v>346.8</v>
      </c>
      <c r="E41" s="134">
        <f>D41*1.02</f>
        <v>353.73599999999999</v>
      </c>
    </row>
    <row r="42" spans="1:5" ht="18" customHeight="1" thickBot="1">
      <c r="A42" s="20" t="s">
        <v>38</v>
      </c>
      <c r="B42" s="132"/>
      <c r="C42" s="132"/>
      <c r="D42" s="286"/>
      <c r="E42" s="147"/>
    </row>
    <row r="43" spans="1:5" ht="18" customHeight="1" thickBot="1">
      <c r="A43" s="11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32"/>
      <c r="C44" s="132"/>
      <c r="D44" s="157"/>
      <c r="E44" s="163"/>
    </row>
    <row r="45" spans="1:5" ht="18" customHeight="1">
      <c r="A45" s="19" t="s">
        <v>41</v>
      </c>
      <c r="B45" s="132"/>
      <c r="C45" s="132"/>
      <c r="D45" s="133"/>
      <c r="E45" s="164"/>
    </row>
    <row r="46" spans="1:5" ht="18" customHeight="1">
      <c r="A46" s="19" t="s">
        <v>42</v>
      </c>
      <c r="B46" s="132"/>
      <c r="C46" s="132"/>
      <c r="D46" s="133"/>
      <c r="E46" s="164"/>
    </row>
    <row r="47" spans="1:5" ht="18" customHeight="1" thickBot="1">
      <c r="A47" s="19" t="s">
        <v>43</v>
      </c>
      <c r="B47" s="132"/>
      <c r="C47" s="132"/>
      <c r="D47" s="146"/>
      <c r="E47" s="165"/>
    </row>
    <row r="48" spans="1:5" ht="18" customHeight="1" thickBot="1">
      <c r="A48" s="11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132"/>
      <c r="C49" s="132"/>
      <c r="D49" s="157"/>
      <c r="E49" s="163"/>
    </row>
    <row r="50" spans="1:5" ht="18" customHeight="1" thickBot="1">
      <c r="A50" s="115" t="s">
        <v>46</v>
      </c>
      <c r="B50" s="144"/>
      <c r="C50" s="144"/>
      <c r="D50" s="146"/>
      <c r="E50" s="165"/>
    </row>
    <row r="51" spans="1:5" ht="18" customHeight="1" thickBot="1">
      <c r="A51" s="23"/>
      <c r="B51" s="15"/>
      <c r="C51" s="302"/>
      <c r="D51" s="15"/>
      <c r="E51" s="15"/>
    </row>
    <row r="52" spans="1:5" ht="18" customHeight="1" thickBot="1">
      <c r="A52" s="304" t="s">
        <v>47</v>
      </c>
      <c r="B52" s="3">
        <f>SUM(B53+B73+B68)</f>
        <v>2740</v>
      </c>
      <c r="C52" s="3">
        <f>SUM(C53+C73+C68)</f>
        <v>2936.2999999999997</v>
      </c>
      <c r="D52" s="28">
        <f>SUM(D53+D73+D68)</f>
        <v>2986.2999999999997</v>
      </c>
      <c r="E52" s="29">
        <f>SUM(E53+E73+E68)</f>
        <v>2986.2999999999997</v>
      </c>
    </row>
    <row r="53" spans="1:5" ht="18" customHeight="1" thickBot="1">
      <c r="A53" s="107" t="s">
        <v>48</v>
      </c>
      <c r="B53" s="151">
        <f>SUM(B54:B67)</f>
        <v>2740</v>
      </c>
      <c r="C53" s="152">
        <f>SUM(C54:C67)</f>
        <v>2936.2999999999997</v>
      </c>
      <c r="D53" s="153">
        <f>SUM(D54:D67)</f>
        <v>2986.2999999999997</v>
      </c>
      <c r="E53" s="154">
        <f>SUM(E54:E67)</f>
        <v>2986.2999999999997</v>
      </c>
    </row>
    <row r="54" spans="1:5" ht="18" customHeight="1">
      <c r="A54" s="17" t="s">
        <v>49</v>
      </c>
      <c r="B54" s="156"/>
      <c r="C54" s="132"/>
      <c r="D54" s="157"/>
      <c r="E54" s="158"/>
    </row>
    <row r="55" spans="1:5" ht="18" customHeight="1">
      <c r="A55" s="19" t="s">
        <v>50</v>
      </c>
      <c r="B55" s="139">
        <v>2520</v>
      </c>
      <c r="C55" s="132">
        <v>2794.2</v>
      </c>
      <c r="D55" s="133">
        <v>2794.2</v>
      </c>
      <c r="E55" s="134">
        <v>2794.2</v>
      </c>
    </row>
    <row r="56" spans="1:5" ht="18" customHeight="1">
      <c r="A56" s="19" t="s">
        <v>51</v>
      </c>
      <c r="B56" s="139">
        <v>175</v>
      </c>
      <c r="C56" s="132">
        <v>142.1</v>
      </c>
      <c r="D56" s="133">
        <v>142.1</v>
      </c>
      <c r="E56" s="134">
        <v>142.1</v>
      </c>
    </row>
    <row r="57" spans="1:5" ht="18" customHeight="1">
      <c r="A57" s="19" t="s">
        <v>52</v>
      </c>
      <c r="B57" s="139"/>
      <c r="C57" s="132"/>
      <c r="D57" s="133"/>
      <c r="E57" s="134"/>
    </row>
    <row r="58" spans="1:5" ht="18" customHeight="1">
      <c r="A58" s="19" t="s">
        <v>53</v>
      </c>
      <c r="B58" s="139"/>
      <c r="C58" s="132"/>
      <c r="D58" s="133"/>
      <c r="E58" s="134"/>
    </row>
    <row r="59" spans="1:5" ht="18" customHeight="1">
      <c r="A59" s="19" t="s">
        <v>54</v>
      </c>
      <c r="B59" s="139"/>
      <c r="C59" s="132"/>
      <c r="D59" s="133"/>
      <c r="E59" s="134"/>
    </row>
    <row r="60" spans="1:5" ht="18" customHeight="1">
      <c r="A60" s="19" t="s">
        <v>55</v>
      </c>
      <c r="B60" s="139"/>
      <c r="C60" s="132"/>
      <c r="D60" s="133"/>
      <c r="E60" s="134"/>
    </row>
    <row r="61" spans="1:5" ht="18" customHeight="1">
      <c r="A61" s="19" t="s">
        <v>56</v>
      </c>
      <c r="B61" s="139"/>
      <c r="C61" s="132"/>
      <c r="D61" s="133"/>
      <c r="E61" s="134"/>
    </row>
    <row r="62" spans="1:5" ht="18" customHeight="1">
      <c r="A62" s="19" t="s">
        <v>57</v>
      </c>
      <c r="B62" s="139"/>
      <c r="C62" s="132"/>
      <c r="D62" s="133"/>
      <c r="E62" s="134"/>
    </row>
    <row r="63" spans="1:5" ht="18" customHeight="1">
      <c r="A63" s="19" t="s">
        <v>58</v>
      </c>
      <c r="B63" s="139"/>
      <c r="C63" s="132"/>
      <c r="D63" s="133"/>
      <c r="E63" s="134"/>
    </row>
    <row r="64" spans="1:5" ht="18" customHeight="1">
      <c r="A64" s="19" t="s">
        <v>104</v>
      </c>
      <c r="B64" s="139"/>
      <c r="C64" s="132"/>
      <c r="D64" s="133"/>
      <c r="E64" s="134"/>
    </row>
    <row r="65" spans="1:5" ht="18" customHeight="1">
      <c r="A65" s="19" t="s">
        <v>59</v>
      </c>
      <c r="B65" s="139"/>
      <c r="C65" s="132"/>
      <c r="D65" s="133"/>
      <c r="E65" s="134"/>
    </row>
    <row r="66" spans="1:5" ht="18" customHeight="1">
      <c r="A66" s="19" t="s">
        <v>60</v>
      </c>
      <c r="B66" s="139">
        <v>45</v>
      </c>
      <c r="C66" s="132">
        <v>0</v>
      </c>
      <c r="D66" s="133">
        <v>50</v>
      </c>
      <c r="E66" s="134">
        <v>50</v>
      </c>
    </row>
    <row r="67" spans="1:5" ht="18" customHeight="1" thickBot="1">
      <c r="A67" s="20" t="s">
        <v>61</v>
      </c>
      <c r="B67" s="145"/>
      <c r="C67" s="132"/>
      <c r="D67" s="146"/>
      <c r="E67" s="147"/>
    </row>
    <row r="68" spans="1:5" ht="18" customHeight="1" thickBot="1">
      <c r="A68" s="113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156"/>
      <c r="C69" s="132"/>
      <c r="D69" s="157"/>
      <c r="E69" s="163"/>
    </row>
    <row r="70" spans="1:5" ht="18" customHeight="1">
      <c r="A70" s="22" t="s">
        <v>64</v>
      </c>
      <c r="B70" s="139"/>
      <c r="C70" s="132"/>
      <c r="D70" s="133"/>
      <c r="E70" s="164"/>
    </row>
    <row r="71" spans="1:5" ht="18" customHeight="1">
      <c r="A71" s="22" t="s">
        <v>65</v>
      </c>
      <c r="B71" s="139"/>
      <c r="C71" s="132"/>
      <c r="D71" s="133"/>
      <c r="E71" s="164"/>
    </row>
    <row r="72" spans="1:5" ht="18" customHeight="1" thickBot="1">
      <c r="A72" s="287" t="s">
        <v>66</v>
      </c>
      <c r="B72" s="145"/>
      <c r="C72" s="132"/>
      <c r="D72" s="146"/>
      <c r="E72" s="165"/>
    </row>
    <row r="73" spans="1:5" ht="18" customHeight="1" thickBot="1">
      <c r="A73" s="113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22" t="s">
        <v>78</v>
      </c>
      <c r="B74" s="139"/>
      <c r="C74" s="132"/>
      <c r="D74" s="133"/>
      <c r="E74" s="164"/>
    </row>
    <row r="75" spans="1:5" ht="18" customHeight="1">
      <c r="A75" s="74" t="s">
        <v>79</v>
      </c>
      <c r="B75" s="131"/>
      <c r="C75" s="132"/>
      <c r="D75" s="133"/>
      <c r="E75" s="164"/>
    </row>
    <row r="76" spans="1:5" ht="18" customHeight="1" thickBot="1">
      <c r="A76" s="75" t="s">
        <v>80</v>
      </c>
      <c r="B76" s="144"/>
      <c r="C76" s="166"/>
      <c r="D76" s="146"/>
      <c r="E76" s="165"/>
    </row>
    <row r="77" spans="1:5" ht="18" customHeight="1" thickBot="1">
      <c r="A77" s="288"/>
      <c r="B77" s="15"/>
      <c r="C77" s="15"/>
      <c r="D77" s="15"/>
      <c r="E77" s="15"/>
    </row>
    <row r="78" spans="1:5" ht="18" customHeight="1">
      <c r="A78" s="116" t="s">
        <v>68</v>
      </c>
      <c r="B78" s="289">
        <f>SUM(B52-B43-B7)</f>
        <v>-2608.7000000000007</v>
      </c>
      <c r="C78" s="305">
        <f>SUM(C52-C43-C7)</f>
        <v>-3144.3000000000006</v>
      </c>
      <c r="D78" s="290">
        <f>SUM(D52-D43-D7)</f>
        <v>-3366.5280000000007</v>
      </c>
      <c r="E78" s="291">
        <f>SUM(E52-E43-E7)</f>
        <v>-3659.2621600000007</v>
      </c>
    </row>
    <row r="79" spans="1:5" ht="18" customHeight="1" thickBot="1">
      <c r="A79" s="117" t="s">
        <v>69</v>
      </c>
      <c r="B79" s="292">
        <f>SUM(B78-B48)</f>
        <v>-2608.7000000000007</v>
      </c>
      <c r="C79" s="306">
        <f>SUM(C78-C48)</f>
        <v>-3144.3000000000006</v>
      </c>
      <c r="D79" s="293">
        <f>SUM(D78-D48)</f>
        <v>-3366.5280000000007</v>
      </c>
      <c r="E79" s="294">
        <f>SUM(E78-E48)</f>
        <v>-3659.2621600000007</v>
      </c>
    </row>
    <row r="80" spans="1:5" ht="18" customHeight="1">
      <c r="A80" s="295" t="s">
        <v>70</v>
      </c>
      <c r="B80" s="307">
        <f>-B79</f>
        <v>2608.7000000000007</v>
      </c>
      <c r="C80" s="307">
        <f>-C79</f>
        <v>3144.3000000000006</v>
      </c>
      <c r="D80" s="297">
        <f>-D79</f>
        <v>3366.5280000000007</v>
      </c>
      <c r="E80" s="298">
        <f>-E79</f>
        <v>3659.2621600000007</v>
      </c>
    </row>
    <row r="81" spans="1:5" ht="18" customHeight="1">
      <c r="A81" s="299" t="s">
        <v>81</v>
      </c>
      <c r="B81" s="131"/>
      <c r="C81" s="132"/>
      <c r="D81" s="133">
        <f>100+150</f>
        <v>250</v>
      </c>
      <c r="E81" s="164">
        <f>120+170</f>
        <v>290</v>
      </c>
    </row>
    <row r="82" spans="1:5" ht="18" customHeight="1">
      <c r="A82" s="300" t="s">
        <v>71</v>
      </c>
      <c r="B82" s="131"/>
      <c r="C82" s="132"/>
      <c r="D82" s="133">
        <f>D81</f>
        <v>250</v>
      </c>
      <c r="E82" s="134">
        <f>E81</f>
        <v>290</v>
      </c>
    </row>
    <row r="83" spans="1:5" ht="18" customHeight="1">
      <c r="A83" s="118"/>
      <c r="B83" s="302"/>
      <c r="C83" s="302"/>
      <c r="D83" s="302"/>
      <c r="E83" s="302"/>
    </row>
    <row r="84" spans="1:5" ht="18" customHeight="1">
      <c r="A84" s="301" t="s">
        <v>82</v>
      </c>
      <c r="B84" s="302"/>
      <c r="C84" s="302"/>
      <c r="D84" s="302"/>
      <c r="E84" s="302"/>
    </row>
    <row r="85" spans="1:5" ht="18" customHeight="1">
      <c r="A85" s="420" t="s">
        <v>107</v>
      </c>
      <c r="B85" s="421"/>
      <c r="C85" s="421"/>
      <c r="D85" s="421"/>
      <c r="E85" s="421"/>
    </row>
    <row r="86" spans="1:5" ht="18" customHeight="1">
      <c r="A86" s="428" t="s">
        <v>106</v>
      </c>
      <c r="B86" s="429"/>
      <c r="C86" s="429"/>
      <c r="D86" s="429"/>
      <c r="E86" s="429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182">
        <v>20</v>
      </c>
      <c r="E88" s="183">
        <v>20</v>
      </c>
    </row>
    <row r="89" spans="1:5" ht="18" customHeight="1">
      <c r="A89" s="99" t="s">
        <v>85</v>
      </c>
      <c r="B89" s="100"/>
      <c r="C89" s="121"/>
      <c r="D89" s="182"/>
      <c r="E89" s="183"/>
    </row>
    <row r="90" spans="1:5" ht="18" customHeight="1">
      <c r="A90" s="99" t="s">
        <v>86</v>
      </c>
      <c r="B90" s="100"/>
      <c r="C90" s="121"/>
      <c r="D90" s="182">
        <v>250</v>
      </c>
      <c r="E90" s="183">
        <v>250</v>
      </c>
    </row>
    <row r="91" spans="1:5" ht="18" customHeight="1">
      <c r="A91" s="99" t="s">
        <v>87</v>
      </c>
      <c r="B91" s="100"/>
      <c r="C91" s="121"/>
      <c r="D91" s="182">
        <v>150</v>
      </c>
      <c r="E91" s="183">
        <v>200</v>
      </c>
    </row>
    <row r="94" spans="1:5" ht="18" customHeight="1">
      <c r="A94" s="308"/>
    </row>
  </sheetData>
  <mergeCells count="6">
    <mergeCell ref="A86:E86"/>
    <mergeCell ref="B3:B4"/>
    <mergeCell ref="C3:C4"/>
    <mergeCell ref="D3:D4"/>
    <mergeCell ref="E3:E4"/>
    <mergeCell ref="A85:E8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zoomScaleNormal="100" workbookViewId="0">
      <selection activeCell="A21" sqref="A21"/>
    </sheetView>
  </sheetViews>
  <sheetFormatPr defaultRowHeight="18" customHeight="1"/>
  <cols>
    <col min="1" max="1" width="60.33203125" customWidth="1"/>
    <col min="2" max="5" width="13.44140625" customWidth="1"/>
  </cols>
  <sheetData>
    <row r="1" spans="1:5" ht="30.75" customHeight="1">
      <c r="A1" s="186" t="s">
        <v>95</v>
      </c>
      <c r="B1" s="125"/>
      <c r="C1" s="203"/>
      <c r="D1" s="103"/>
      <c r="E1" s="103"/>
    </row>
    <row r="2" spans="1:5" ht="18" customHeight="1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18" customHeight="1" thickBot="1">
      <c r="A4" s="16"/>
      <c r="B4" s="435"/>
      <c r="C4" s="435"/>
      <c r="D4" s="436"/>
      <c r="E4" s="437"/>
    </row>
    <row r="5" spans="1:5" ht="18" customHeight="1" thickBot="1">
      <c r="A5" s="16"/>
      <c r="B5" s="1"/>
      <c r="C5" s="1"/>
      <c r="D5" s="1"/>
      <c r="E5" s="1"/>
    </row>
    <row r="6" spans="1:5" ht="18" customHeight="1" thickBot="1">
      <c r="A6" s="187" t="s">
        <v>2</v>
      </c>
      <c r="B6" s="148">
        <f>SUM(B7+B43+B48)</f>
        <v>2820</v>
      </c>
      <c r="C6" s="148">
        <f>SUM(C7+C43+C48)</f>
        <v>3162</v>
      </c>
      <c r="D6" s="149">
        <f>SUM(D7+D43+D48)</f>
        <v>3190</v>
      </c>
      <c r="E6" s="150">
        <f>SUM(E7+E43+E48)</f>
        <v>3240</v>
      </c>
    </row>
    <row r="7" spans="1:5" ht="18" customHeight="1" thickBot="1">
      <c r="A7" s="188" t="s">
        <v>3</v>
      </c>
      <c r="B7" s="189">
        <f>SUM(B8:B42)</f>
        <v>2820</v>
      </c>
      <c r="C7" s="190">
        <f>SUM(C8:C42)</f>
        <v>3162</v>
      </c>
      <c r="D7" s="191">
        <f>SUM(D8:D42)</f>
        <v>3190</v>
      </c>
      <c r="E7" s="192">
        <f>SUM(E8:E42)</f>
        <v>3240</v>
      </c>
    </row>
    <row r="8" spans="1:5" ht="18" customHeight="1">
      <c r="A8" s="112" t="s">
        <v>4</v>
      </c>
      <c r="B8" s="127">
        <v>1150</v>
      </c>
      <c r="C8" s="128">
        <v>1300</v>
      </c>
      <c r="D8" s="129">
        <v>1310</v>
      </c>
      <c r="E8" s="130">
        <v>1315</v>
      </c>
    </row>
    <row r="9" spans="1:5" ht="18" customHeight="1">
      <c r="A9" s="18" t="s">
        <v>5</v>
      </c>
      <c r="B9" s="131">
        <v>700</v>
      </c>
      <c r="C9" s="132">
        <v>740</v>
      </c>
      <c r="D9" s="133">
        <v>750</v>
      </c>
      <c r="E9" s="134">
        <v>780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42</v>
      </c>
      <c r="C15" s="132">
        <v>42</v>
      </c>
      <c r="D15" s="133">
        <v>45</v>
      </c>
      <c r="E15" s="134">
        <v>45</v>
      </c>
    </row>
    <row r="16" spans="1:5" ht="18" customHeight="1">
      <c r="A16" s="18" t="s">
        <v>12</v>
      </c>
      <c r="B16" s="131"/>
      <c r="C16" s="132"/>
      <c r="D16" s="133"/>
      <c r="E16" s="134"/>
    </row>
    <row r="17" spans="1:5" ht="18" customHeight="1">
      <c r="A17" s="18" t="s">
        <v>13</v>
      </c>
      <c r="B17" s="131"/>
      <c r="C17" s="132"/>
      <c r="D17" s="133"/>
      <c r="E17" s="134"/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515</v>
      </c>
      <c r="C19" s="132">
        <v>537</v>
      </c>
      <c r="D19" s="133">
        <v>540</v>
      </c>
      <c r="E19" s="134">
        <v>550</v>
      </c>
    </row>
    <row r="20" spans="1:5" ht="18" customHeight="1">
      <c r="A20" s="18" t="s">
        <v>16</v>
      </c>
      <c r="B20" s="135">
        <v>72</v>
      </c>
      <c r="C20" s="136">
        <v>72</v>
      </c>
      <c r="D20" s="137">
        <v>72</v>
      </c>
      <c r="E20" s="138">
        <v>72</v>
      </c>
    </row>
    <row r="21" spans="1:5" ht="18" customHeight="1">
      <c r="A21" s="18" t="s">
        <v>17</v>
      </c>
      <c r="B21" s="131">
        <v>24</v>
      </c>
      <c r="C21" s="132">
        <v>24</v>
      </c>
      <c r="D21" s="133">
        <v>24</v>
      </c>
      <c r="E21" s="134">
        <v>24</v>
      </c>
    </row>
    <row r="22" spans="1:5" ht="18" customHeight="1">
      <c r="A22" s="18" t="s">
        <v>18</v>
      </c>
      <c r="B22" s="131">
        <v>0.5</v>
      </c>
      <c r="C22" s="132">
        <v>0.5</v>
      </c>
      <c r="D22" s="133">
        <v>0.5</v>
      </c>
      <c r="E22" s="134">
        <v>0.5</v>
      </c>
    </row>
    <row r="23" spans="1:5" ht="18" customHeight="1">
      <c r="A23" s="18" t="s">
        <v>19</v>
      </c>
      <c r="B23" s="131">
        <v>0.5</v>
      </c>
      <c r="C23" s="132">
        <v>0.5</v>
      </c>
      <c r="D23" s="133">
        <v>0.5</v>
      </c>
      <c r="E23" s="134">
        <v>0.5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/>
      <c r="C27" s="132"/>
      <c r="D27" s="133"/>
      <c r="E27" s="134"/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131"/>
      <c r="C29" s="132"/>
      <c r="D29" s="133"/>
      <c r="E29" s="134"/>
    </row>
    <row r="30" spans="1:5" ht="18" customHeight="1">
      <c r="A30" s="18" t="s">
        <v>26</v>
      </c>
      <c r="B30" s="131"/>
      <c r="C30" s="132"/>
      <c r="D30" s="133"/>
      <c r="E30" s="134"/>
    </row>
    <row r="31" spans="1:5" ht="18" customHeight="1">
      <c r="A31" s="18" t="s">
        <v>27</v>
      </c>
      <c r="B31" s="131"/>
      <c r="C31" s="132"/>
      <c r="D31" s="133"/>
      <c r="E31" s="134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30</v>
      </c>
      <c r="C34" s="132">
        <v>30</v>
      </c>
      <c r="D34" s="133">
        <v>30</v>
      </c>
      <c r="E34" s="134">
        <v>30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273</v>
      </c>
      <c r="C41" s="141">
        <v>403</v>
      </c>
      <c r="D41" s="142">
        <v>405</v>
      </c>
      <c r="E41" s="143">
        <v>410</v>
      </c>
    </row>
    <row r="42" spans="1:5" ht="18" customHeight="1" thickBot="1">
      <c r="A42" s="20" t="s">
        <v>38</v>
      </c>
      <c r="B42" s="144">
        <v>13</v>
      </c>
      <c r="C42" s="145">
        <v>13</v>
      </c>
      <c r="D42" s="146">
        <v>13</v>
      </c>
      <c r="E42" s="147">
        <v>13</v>
      </c>
    </row>
    <row r="43" spans="1:5" ht="18" customHeight="1" thickBot="1">
      <c r="A43" s="19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18" customHeight="1" thickBot="1">
      <c r="A48" s="19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260" t="s">
        <v>45</v>
      </c>
      <c r="B49" s="131"/>
      <c r="C49" s="132"/>
      <c r="D49" s="157"/>
      <c r="E49" s="163"/>
    </row>
    <row r="50" spans="1:5" ht="18" customHeight="1" thickBot="1">
      <c r="A50" s="261" t="s">
        <v>46</v>
      </c>
      <c r="B50" s="144"/>
      <c r="C50" s="166"/>
      <c r="D50" s="146"/>
      <c r="E50" s="165"/>
    </row>
    <row r="51" spans="1:5" ht="18" customHeight="1" thickBot="1">
      <c r="A51" s="194"/>
      <c r="B51" s="167"/>
      <c r="C51" s="179"/>
      <c r="D51" s="167"/>
      <c r="E51" s="167"/>
    </row>
    <row r="52" spans="1:5" ht="18" customHeight="1" thickBot="1">
      <c r="A52" s="187" t="s">
        <v>47</v>
      </c>
      <c r="B52" s="148">
        <f>SUM(B53+B73+B68)</f>
        <v>1728</v>
      </c>
      <c r="C52" s="148">
        <f>SUM(C53+C73+C68)</f>
        <v>2048</v>
      </c>
      <c r="D52" s="149">
        <f>SUM(D53+D73+D68)</f>
        <v>2058</v>
      </c>
      <c r="E52" s="150">
        <f>SUM(E53+E73+E68)</f>
        <v>2063</v>
      </c>
    </row>
    <row r="53" spans="1:5" ht="18" customHeight="1" thickBot="1">
      <c r="A53" s="188" t="s">
        <v>48</v>
      </c>
      <c r="B53" s="151">
        <f>SUM(B54:B67)</f>
        <v>1727</v>
      </c>
      <c r="C53" s="152">
        <f>SUM(C54:C67)</f>
        <v>2047</v>
      </c>
      <c r="D53" s="153">
        <f>SUM(D54:D67)</f>
        <v>2057</v>
      </c>
      <c r="E53" s="154">
        <f>SUM(E54:E67)</f>
        <v>2062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1650</v>
      </c>
      <c r="C55" s="139">
        <v>1970</v>
      </c>
      <c r="D55" s="133">
        <v>1980</v>
      </c>
      <c r="E55" s="134">
        <v>1985</v>
      </c>
    </row>
    <row r="56" spans="1:5" ht="18" customHeight="1">
      <c r="A56" s="19" t="s">
        <v>51</v>
      </c>
      <c r="B56" s="131">
        <v>75</v>
      </c>
      <c r="C56" s="139">
        <v>75</v>
      </c>
      <c r="D56" s="133">
        <v>75</v>
      </c>
      <c r="E56" s="134">
        <v>75</v>
      </c>
    </row>
    <row r="57" spans="1:5" ht="18" customHeight="1">
      <c r="A57" s="19" t="s">
        <v>52</v>
      </c>
      <c r="B57" s="131">
        <v>2</v>
      </c>
      <c r="C57" s="139">
        <v>2</v>
      </c>
      <c r="D57" s="133">
        <v>2</v>
      </c>
      <c r="E57" s="134">
        <v>2</v>
      </c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131"/>
      <c r="C61" s="139"/>
      <c r="D61" s="133"/>
      <c r="E61" s="134"/>
    </row>
    <row r="62" spans="1:5" ht="18" customHeight="1">
      <c r="A62" s="19" t="s">
        <v>57</v>
      </c>
      <c r="B62" s="131"/>
      <c r="C62" s="139"/>
      <c r="D62" s="133"/>
      <c r="E62" s="134"/>
    </row>
    <row r="63" spans="1:5" ht="18" customHeight="1">
      <c r="A63" s="19" t="s">
        <v>58</v>
      </c>
      <c r="B63" s="131"/>
      <c r="C63" s="139"/>
      <c r="D63" s="133"/>
      <c r="E63" s="134"/>
    </row>
    <row r="64" spans="1:5" ht="18" customHeight="1">
      <c r="A64" s="19" t="s">
        <v>92</v>
      </c>
      <c r="B64" s="131"/>
      <c r="C64" s="139"/>
      <c r="D64" s="133"/>
      <c r="E64" s="134"/>
    </row>
    <row r="65" spans="1:5" ht="18" customHeight="1">
      <c r="A65" s="19" t="s">
        <v>59</v>
      </c>
      <c r="B65" s="131"/>
      <c r="C65" s="139"/>
      <c r="D65" s="133"/>
      <c r="E65" s="134"/>
    </row>
    <row r="66" spans="1:5" ht="18" customHeight="1">
      <c r="A66" s="19" t="s">
        <v>60</v>
      </c>
      <c r="B66" s="131"/>
      <c r="C66" s="139"/>
      <c r="D66" s="133"/>
      <c r="E66" s="134"/>
    </row>
    <row r="67" spans="1:5" ht="18" customHeight="1" thickBot="1">
      <c r="A67" s="20" t="s">
        <v>61</v>
      </c>
      <c r="B67" s="144"/>
      <c r="C67" s="145"/>
      <c r="D67" s="146"/>
      <c r="E67" s="147"/>
    </row>
    <row r="68" spans="1:5" ht="18" customHeight="1" thickBot="1">
      <c r="A68" s="193" t="s">
        <v>62</v>
      </c>
      <c r="B68" s="159">
        <f>SUM(B69:B72)</f>
        <v>1</v>
      </c>
      <c r="C68" s="160">
        <f>SUM(C69:C72)</f>
        <v>1</v>
      </c>
      <c r="D68" s="161">
        <f>SUM(D69:D72)</f>
        <v>1</v>
      </c>
      <c r="E68" s="162">
        <f>SUM(E69:E72)</f>
        <v>1</v>
      </c>
    </row>
    <row r="69" spans="1:5" ht="18" customHeight="1">
      <c r="A69" s="250" t="s">
        <v>63</v>
      </c>
      <c r="B69" s="155">
        <v>1</v>
      </c>
      <c r="C69" s="156">
        <v>1</v>
      </c>
      <c r="D69" s="157">
        <v>1</v>
      </c>
      <c r="E69" s="163">
        <v>1</v>
      </c>
    </row>
    <row r="70" spans="1:5" ht="18" customHeight="1">
      <c r="A70" s="251" t="s">
        <v>64</v>
      </c>
      <c r="B70" s="131"/>
      <c r="C70" s="139"/>
      <c r="D70" s="133"/>
      <c r="E70" s="164"/>
    </row>
    <row r="71" spans="1:5" ht="18" customHeight="1">
      <c r="A71" s="251" t="s">
        <v>65</v>
      </c>
      <c r="B71" s="131"/>
      <c r="C71" s="139"/>
      <c r="D71" s="133"/>
      <c r="E71" s="164"/>
    </row>
    <row r="72" spans="1:5" ht="18" customHeight="1" thickBot="1">
      <c r="A72" s="252" t="s">
        <v>66</v>
      </c>
      <c r="B72" s="144"/>
      <c r="C72" s="145"/>
      <c r="D72" s="146"/>
      <c r="E72" s="165"/>
    </row>
    <row r="73" spans="1:5" ht="18" customHeight="1" thickBot="1">
      <c r="A73" s="193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253" t="s">
        <v>78</v>
      </c>
      <c r="B74" s="131"/>
      <c r="C74" s="139"/>
      <c r="D74" s="157"/>
      <c r="E74" s="163"/>
    </row>
    <row r="75" spans="1:5" ht="18" customHeight="1">
      <c r="A75" s="253" t="s">
        <v>79</v>
      </c>
      <c r="B75" s="131"/>
      <c r="C75" s="132"/>
      <c r="D75" s="133"/>
      <c r="E75" s="164"/>
    </row>
    <row r="76" spans="1:5" ht="18" customHeight="1" thickBot="1">
      <c r="A76" s="254" t="s">
        <v>80</v>
      </c>
      <c r="B76" s="144"/>
      <c r="C76" s="166"/>
      <c r="D76" s="146"/>
      <c r="E76" s="165"/>
    </row>
    <row r="77" spans="1:5" ht="18" customHeight="1" thickBot="1">
      <c r="A77" s="262"/>
      <c r="B77" s="204"/>
      <c r="C77" s="167"/>
      <c r="D77" s="167"/>
      <c r="E77" s="167"/>
    </row>
    <row r="78" spans="1:5" ht="18" customHeight="1">
      <c r="A78" s="255" t="s">
        <v>68</v>
      </c>
      <c r="B78" s="168">
        <f>SUM(B52-B43-B7)</f>
        <v>-1092</v>
      </c>
      <c r="C78" s="169">
        <f>SUM(C52-C43-C7)</f>
        <v>-1114</v>
      </c>
      <c r="D78" s="170">
        <f>SUM(D52-D43-D7)</f>
        <v>-1132</v>
      </c>
      <c r="E78" s="171">
        <f>SUM(E52-E43-E7)</f>
        <v>-1177</v>
      </c>
    </row>
    <row r="79" spans="1:5" ht="18" customHeight="1" thickBot="1">
      <c r="A79" s="256" t="s">
        <v>69</v>
      </c>
      <c r="B79" s="172">
        <f>SUM(B78-B48)</f>
        <v>-1092</v>
      </c>
      <c r="C79" s="173">
        <f>SUM(C78-C48)</f>
        <v>-1114</v>
      </c>
      <c r="D79" s="174">
        <f>SUM(D78-D48)</f>
        <v>-1132</v>
      </c>
      <c r="E79" s="175">
        <f>SUM(E78-E48)</f>
        <v>-1177</v>
      </c>
    </row>
    <row r="80" spans="1:5" ht="18" customHeight="1">
      <c r="A80" s="257" t="s">
        <v>70</v>
      </c>
      <c r="B80" s="176">
        <v>1092</v>
      </c>
      <c r="C80" s="176">
        <v>1114</v>
      </c>
      <c r="D80" s="177">
        <v>1132</v>
      </c>
      <c r="E80" s="178">
        <v>1177</v>
      </c>
    </row>
    <row r="81" spans="1:5" ht="18" customHeight="1">
      <c r="A81" s="258" t="s">
        <v>81</v>
      </c>
      <c r="B81" s="131"/>
      <c r="C81" s="132"/>
      <c r="D81" s="133"/>
      <c r="E81" s="164"/>
    </row>
    <row r="82" spans="1:5" ht="18" customHeight="1">
      <c r="A82" s="259" t="s">
        <v>71</v>
      </c>
      <c r="B82" s="131"/>
      <c r="C82" s="132"/>
      <c r="D82" s="133"/>
      <c r="E82" s="134"/>
    </row>
    <row r="83" spans="1:5" ht="18" customHeight="1">
      <c r="A83" s="196"/>
      <c r="B83" s="179"/>
      <c r="C83" s="179"/>
      <c r="D83" s="179"/>
      <c r="E83" s="179"/>
    </row>
    <row r="84" spans="1:5" ht="18" customHeight="1">
      <c r="A84" s="205" t="s">
        <v>82</v>
      </c>
      <c r="B84" s="179"/>
      <c r="C84" s="179"/>
      <c r="D84" s="179"/>
      <c r="E84" s="179"/>
    </row>
    <row r="85" spans="1:5" ht="18" customHeight="1">
      <c r="A85" s="433"/>
      <c r="B85" s="434"/>
      <c r="C85" s="434"/>
      <c r="D85" s="434"/>
      <c r="E85" s="434"/>
    </row>
    <row r="86" spans="1:5" ht="18" customHeight="1">
      <c r="A86" s="206"/>
      <c r="B86" s="179"/>
      <c r="C86" s="179"/>
      <c r="D86" s="179"/>
      <c r="E86" s="179"/>
    </row>
    <row r="87" spans="1:5" ht="18" customHeight="1">
      <c r="A87" s="234" t="s">
        <v>83</v>
      </c>
      <c r="B87" s="198"/>
      <c r="C87" s="199"/>
      <c r="D87" s="199"/>
      <c r="E87" s="200" t="s">
        <v>0</v>
      </c>
    </row>
    <row r="88" spans="1:5" ht="18" customHeight="1">
      <c r="A88" s="263" t="s">
        <v>84</v>
      </c>
      <c r="B88" s="207"/>
      <c r="C88" s="201"/>
      <c r="D88" s="180">
        <v>320</v>
      </c>
      <c r="E88" s="181">
        <v>290</v>
      </c>
    </row>
    <row r="89" spans="1:5" ht="18" customHeight="1">
      <c r="A89" s="264" t="s">
        <v>85</v>
      </c>
      <c r="B89" s="208"/>
      <c r="C89" s="201"/>
      <c r="D89" s="182">
        <v>0</v>
      </c>
      <c r="E89" s="183">
        <v>0</v>
      </c>
    </row>
    <row r="90" spans="1:5" ht="18" customHeight="1">
      <c r="A90" s="264" t="s">
        <v>86</v>
      </c>
      <c r="B90" s="208"/>
      <c r="C90" s="201"/>
      <c r="D90" s="182">
        <v>216</v>
      </c>
      <c r="E90" s="183">
        <v>246</v>
      </c>
    </row>
    <row r="91" spans="1:5" ht="18" customHeight="1">
      <c r="A91" s="264" t="s">
        <v>87</v>
      </c>
      <c r="B91" s="208"/>
      <c r="C91" s="201"/>
      <c r="D91" s="182">
        <v>400</v>
      </c>
      <c r="E91" s="183">
        <v>420</v>
      </c>
    </row>
  </sheetData>
  <mergeCells count="5">
    <mergeCell ref="A85:E85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6" orientation="portrait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zoomScaleNormal="100" workbookViewId="0">
      <selection activeCell="B102" sqref="B102"/>
    </sheetView>
  </sheetViews>
  <sheetFormatPr defaultRowHeight="14.4"/>
  <cols>
    <col min="1" max="1" width="60.33203125" customWidth="1"/>
    <col min="2" max="5" width="13.44140625" customWidth="1"/>
  </cols>
  <sheetData>
    <row r="1" spans="1:5" ht="30.75" customHeight="1">
      <c r="A1" s="186" t="s">
        <v>96</v>
      </c>
      <c r="B1" s="125"/>
      <c r="C1" s="209"/>
      <c r="D1" s="15"/>
      <c r="E1" s="15"/>
    </row>
    <row r="2" spans="1:5" ht="16.2" thickBot="1">
      <c r="A2" s="184" t="s">
        <v>0</v>
      </c>
      <c r="B2" s="104"/>
      <c r="C2" s="122"/>
      <c r="D2" s="15"/>
      <c r="E2" s="15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.75" customHeight="1" thickBot="1">
      <c r="A4" s="16"/>
      <c r="B4" s="435"/>
      <c r="C4" s="435"/>
      <c r="D4" s="436"/>
      <c r="E4" s="437"/>
    </row>
    <row r="5" spans="1:5" ht="18" thickBot="1">
      <c r="A5" s="16"/>
      <c r="B5" s="15"/>
      <c r="C5" s="15"/>
      <c r="D5" s="15"/>
      <c r="E5" s="15"/>
    </row>
    <row r="6" spans="1:5" ht="21" customHeight="1" thickBot="1">
      <c r="A6" s="187" t="s">
        <v>2</v>
      </c>
      <c r="B6" s="148">
        <f>SUM(B7+B43+B48)</f>
        <v>2225</v>
      </c>
      <c r="C6" s="148">
        <f>SUM(C7+C43+C48)</f>
        <v>2254</v>
      </c>
      <c r="D6" s="149">
        <f>SUM(D7+D43+D48)</f>
        <v>2268</v>
      </c>
      <c r="E6" s="150">
        <f>SUM(E7+E43+E48)</f>
        <v>2276</v>
      </c>
    </row>
    <row r="7" spans="1:5" ht="19.5" customHeight="1" thickBot="1">
      <c r="A7" s="188" t="s">
        <v>3</v>
      </c>
      <c r="B7" s="189">
        <f>SUM(B8:B42)</f>
        <v>2225</v>
      </c>
      <c r="C7" s="190">
        <f>SUM(C8:C42)</f>
        <v>2254</v>
      </c>
      <c r="D7" s="191">
        <f>SUM(D8:D42)</f>
        <v>2268</v>
      </c>
      <c r="E7" s="192">
        <f>SUM(E8:E42)</f>
        <v>2276</v>
      </c>
    </row>
    <row r="8" spans="1:5" ht="18" customHeight="1">
      <c r="A8" s="112" t="s">
        <v>4</v>
      </c>
      <c r="B8" s="210">
        <v>1060</v>
      </c>
      <c r="C8" s="211">
        <v>1070</v>
      </c>
      <c r="D8" s="129">
        <v>1075</v>
      </c>
      <c r="E8" s="130">
        <v>1080</v>
      </c>
    </row>
    <row r="9" spans="1:5" ht="18" customHeight="1">
      <c r="A9" s="18" t="s">
        <v>5</v>
      </c>
      <c r="B9" s="212">
        <v>490</v>
      </c>
      <c r="C9" s="213">
        <v>480</v>
      </c>
      <c r="D9" s="133">
        <v>480</v>
      </c>
      <c r="E9" s="134">
        <v>480</v>
      </c>
    </row>
    <row r="10" spans="1:5" ht="18" customHeight="1">
      <c r="A10" s="18" t="s">
        <v>6</v>
      </c>
      <c r="B10" s="214"/>
      <c r="C10" s="215"/>
      <c r="D10" s="133"/>
      <c r="E10" s="134"/>
    </row>
    <row r="11" spans="1:5" ht="18" customHeight="1">
      <c r="A11" s="18" t="s">
        <v>7</v>
      </c>
      <c r="B11" s="214"/>
      <c r="C11" s="215"/>
      <c r="D11" s="133"/>
      <c r="E11" s="134"/>
    </row>
    <row r="12" spans="1:5" ht="18" customHeight="1">
      <c r="A12" s="18" t="s">
        <v>8</v>
      </c>
      <c r="B12" s="214"/>
      <c r="C12" s="215"/>
      <c r="D12" s="133"/>
      <c r="E12" s="134"/>
    </row>
    <row r="13" spans="1:5" ht="18" customHeight="1">
      <c r="A13" s="18" t="s">
        <v>9</v>
      </c>
      <c r="B13" s="214"/>
      <c r="C13" s="215"/>
      <c r="D13" s="133"/>
      <c r="E13" s="134"/>
    </row>
    <row r="14" spans="1:5" ht="18" customHeight="1">
      <c r="A14" s="18" t="s">
        <v>10</v>
      </c>
      <c r="B14" s="214"/>
      <c r="C14" s="215"/>
      <c r="D14" s="133"/>
      <c r="E14" s="134"/>
    </row>
    <row r="15" spans="1:5" ht="18" customHeight="1">
      <c r="A15" s="18" t="s">
        <v>11</v>
      </c>
      <c r="B15" s="212">
        <v>10</v>
      </c>
      <c r="C15" s="213">
        <v>10</v>
      </c>
      <c r="D15" s="133">
        <v>12</v>
      </c>
      <c r="E15" s="134">
        <v>12</v>
      </c>
    </row>
    <row r="16" spans="1:5" ht="18" customHeight="1">
      <c r="A16" s="18" t="s">
        <v>12</v>
      </c>
      <c r="B16" s="212">
        <v>10</v>
      </c>
      <c r="C16" s="213">
        <v>15</v>
      </c>
      <c r="D16" s="133">
        <v>15</v>
      </c>
      <c r="E16" s="134">
        <v>15</v>
      </c>
    </row>
    <row r="17" spans="1:5" ht="18" customHeight="1">
      <c r="A17" s="18" t="s">
        <v>13</v>
      </c>
      <c r="B17" s="214"/>
      <c r="C17" s="215"/>
      <c r="D17" s="133"/>
      <c r="E17" s="134"/>
    </row>
    <row r="18" spans="1:5" ht="18" customHeight="1">
      <c r="A18" s="18" t="s">
        <v>14</v>
      </c>
      <c r="B18" s="214"/>
      <c r="C18" s="215"/>
      <c r="D18" s="133"/>
      <c r="E18" s="134"/>
    </row>
    <row r="19" spans="1:5" ht="18" customHeight="1">
      <c r="A19" s="18" t="s">
        <v>15</v>
      </c>
      <c r="B19" s="214">
        <v>402.7</v>
      </c>
      <c r="C19" s="215">
        <v>431.7</v>
      </c>
      <c r="D19" s="133">
        <v>435.8</v>
      </c>
      <c r="E19" s="134">
        <v>439.7</v>
      </c>
    </row>
    <row r="20" spans="1:5" ht="18" customHeight="1">
      <c r="A20" s="18" t="s">
        <v>16</v>
      </c>
      <c r="B20" s="212">
        <v>95</v>
      </c>
      <c r="C20" s="216">
        <v>95</v>
      </c>
      <c r="D20" s="137">
        <v>96</v>
      </c>
      <c r="E20" s="138">
        <v>96</v>
      </c>
    </row>
    <row r="21" spans="1:5" ht="18" customHeight="1">
      <c r="A21" s="18" t="s">
        <v>17</v>
      </c>
      <c r="B21" s="212">
        <v>58</v>
      </c>
      <c r="C21" s="213">
        <v>58</v>
      </c>
      <c r="D21" s="133">
        <v>59</v>
      </c>
      <c r="E21" s="134">
        <v>59</v>
      </c>
    </row>
    <row r="22" spans="1:5" ht="18" customHeight="1">
      <c r="A22" s="18" t="s">
        <v>18</v>
      </c>
      <c r="B22" s="212">
        <v>2</v>
      </c>
      <c r="C22" s="213">
        <v>2</v>
      </c>
      <c r="D22" s="133">
        <v>2</v>
      </c>
      <c r="E22" s="134">
        <v>2</v>
      </c>
    </row>
    <row r="23" spans="1:5" ht="18" customHeight="1">
      <c r="A23" s="18" t="s">
        <v>19</v>
      </c>
      <c r="B23" s="212">
        <v>3</v>
      </c>
      <c r="C23" s="213">
        <v>3</v>
      </c>
      <c r="D23" s="133">
        <v>3</v>
      </c>
      <c r="E23" s="134">
        <v>3</v>
      </c>
    </row>
    <row r="24" spans="1:5" ht="18" customHeight="1">
      <c r="A24" s="18" t="s">
        <v>20</v>
      </c>
      <c r="B24" s="214"/>
      <c r="C24" s="215"/>
      <c r="D24" s="133"/>
      <c r="E24" s="134"/>
    </row>
    <row r="25" spans="1:5" ht="18" customHeight="1">
      <c r="A25" s="18" t="s">
        <v>21</v>
      </c>
      <c r="B25" s="214"/>
      <c r="C25" s="215"/>
      <c r="D25" s="133"/>
      <c r="E25" s="134"/>
    </row>
    <row r="26" spans="1:5" ht="18" customHeight="1">
      <c r="A26" s="18" t="s">
        <v>22</v>
      </c>
      <c r="B26" s="214"/>
      <c r="C26" s="215"/>
      <c r="D26" s="133"/>
      <c r="E26" s="134"/>
    </row>
    <row r="27" spans="1:5" ht="18" customHeight="1">
      <c r="A27" s="18" t="s">
        <v>23</v>
      </c>
      <c r="B27" s="214"/>
      <c r="C27" s="139"/>
      <c r="D27" s="133"/>
      <c r="E27" s="134"/>
    </row>
    <row r="28" spans="1:5" ht="18" customHeight="1">
      <c r="A28" s="18" t="s">
        <v>24</v>
      </c>
      <c r="B28" s="214"/>
      <c r="C28" s="139"/>
      <c r="D28" s="133"/>
      <c r="E28" s="134"/>
    </row>
    <row r="29" spans="1:5" ht="18" customHeight="1">
      <c r="A29" s="18" t="s">
        <v>25</v>
      </c>
      <c r="B29" s="217"/>
      <c r="C29" s="139"/>
      <c r="D29" s="133"/>
      <c r="E29" s="134"/>
    </row>
    <row r="30" spans="1:5" ht="18" customHeight="1">
      <c r="A30" s="18" t="s">
        <v>26</v>
      </c>
      <c r="B30" s="217"/>
      <c r="C30" s="139"/>
      <c r="D30" s="133"/>
      <c r="E30" s="134"/>
    </row>
    <row r="31" spans="1:5" ht="18" customHeight="1">
      <c r="A31" s="18" t="s">
        <v>27</v>
      </c>
      <c r="B31" s="217"/>
      <c r="C31" s="139"/>
      <c r="D31" s="133"/>
      <c r="E31" s="134"/>
    </row>
    <row r="32" spans="1:5" ht="18" customHeight="1">
      <c r="A32" s="18" t="s">
        <v>28</v>
      </c>
      <c r="B32" s="217"/>
      <c r="C32" s="139"/>
      <c r="D32" s="133"/>
      <c r="E32" s="134"/>
    </row>
    <row r="33" spans="1:5" ht="18" customHeight="1">
      <c r="A33" s="18" t="s">
        <v>29</v>
      </c>
      <c r="B33" s="217"/>
      <c r="C33" s="139"/>
      <c r="D33" s="133"/>
      <c r="E33" s="134"/>
    </row>
    <row r="34" spans="1:5" ht="18" customHeight="1">
      <c r="A34" s="18" t="s">
        <v>30</v>
      </c>
      <c r="B34" s="214">
        <v>49.3</v>
      </c>
      <c r="C34" s="215">
        <v>49.3</v>
      </c>
      <c r="D34" s="133">
        <v>40.200000000000003</v>
      </c>
      <c r="E34" s="134">
        <v>39.299999999999997</v>
      </c>
    </row>
    <row r="35" spans="1:5" ht="18" customHeight="1">
      <c r="A35" s="18" t="s">
        <v>31</v>
      </c>
      <c r="B35" s="214"/>
      <c r="C35" s="215"/>
      <c r="D35" s="133"/>
      <c r="E35" s="134"/>
    </row>
    <row r="36" spans="1:5" ht="18" customHeight="1">
      <c r="A36" s="18" t="s">
        <v>32</v>
      </c>
      <c r="B36" s="214"/>
      <c r="C36" s="215"/>
      <c r="D36" s="133"/>
      <c r="E36" s="134"/>
    </row>
    <row r="37" spans="1:5" ht="18" customHeight="1">
      <c r="A37" s="18" t="s">
        <v>33</v>
      </c>
      <c r="B37" s="214"/>
      <c r="C37" s="215"/>
      <c r="D37" s="133"/>
      <c r="E37" s="134"/>
    </row>
    <row r="38" spans="1:5" ht="18" customHeight="1">
      <c r="A38" s="18" t="s">
        <v>34</v>
      </c>
      <c r="B38" s="214"/>
      <c r="C38" s="215"/>
      <c r="D38" s="133"/>
      <c r="E38" s="134"/>
    </row>
    <row r="39" spans="1:5" ht="18" customHeight="1">
      <c r="A39" s="18" t="s">
        <v>35</v>
      </c>
      <c r="B39" s="214"/>
      <c r="C39" s="215"/>
      <c r="D39" s="133"/>
      <c r="E39" s="134"/>
    </row>
    <row r="40" spans="1:5" ht="18" customHeight="1">
      <c r="A40" s="18" t="s">
        <v>36</v>
      </c>
      <c r="B40" s="214"/>
      <c r="C40" s="215"/>
      <c r="D40" s="133"/>
      <c r="E40" s="134"/>
    </row>
    <row r="41" spans="1:5" ht="18" customHeight="1">
      <c r="A41" s="267" t="s">
        <v>37</v>
      </c>
      <c r="B41" s="218">
        <v>45</v>
      </c>
      <c r="C41" s="219">
        <v>40</v>
      </c>
      <c r="D41" s="142">
        <v>50</v>
      </c>
      <c r="E41" s="143">
        <v>50</v>
      </c>
    </row>
    <row r="42" spans="1:5" ht="18" customHeight="1" thickBot="1">
      <c r="A42" s="267" t="s">
        <v>38</v>
      </c>
      <c r="B42" s="220"/>
      <c r="C42" s="145"/>
      <c r="D42" s="146"/>
      <c r="E42" s="147"/>
    </row>
    <row r="43" spans="1:5" ht="19.5" customHeight="1" thickBot="1">
      <c r="A43" s="193" t="s">
        <v>39</v>
      </c>
      <c r="B43" s="221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19.5" customHeight="1" thickBot="1">
      <c r="A48" s="19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265" t="s">
        <v>45</v>
      </c>
      <c r="B49" s="131"/>
      <c r="C49" s="132"/>
      <c r="D49" s="157"/>
      <c r="E49" s="163"/>
    </row>
    <row r="50" spans="1:5" ht="18" customHeight="1" thickBot="1">
      <c r="A50" s="266" t="s">
        <v>46</v>
      </c>
      <c r="B50" s="144"/>
      <c r="C50" s="166"/>
      <c r="D50" s="146"/>
      <c r="E50" s="165"/>
    </row>
    <row r="51" spans="1:5" ht="18" customHeight="1" thickBot="1">
      <c r="A51" s="194"/>
      <c r="B51" s="167"/>
      <c r="C51" s="179"/>
      <c r="D51" s="167"/>
      <c r="E51" s="167"/>
    </row>
    <row r="52" spans="1:5" ht="18" customHeight="1" thickBot="1">
      <c r="A52" s="187" t="s">
        <v>47</v>
      </c>
      <c r="B52" s="148">
        <f>SUM(B53+B73+B68)</f>
        <v>1415</v>
      </c>
      <c r="C52" s="148">
        <f>SUM(C53+C73+C68)</f>
        <v>1422</v>
      </c>
      <c r="D52" s="149">
        <f>SUM(D53+D73+D68)</f>
        <v>1434</v>
      </c>
      <c r="E52" s="150">
        <f>SUM(E53+E73+E68)</f>
        <v>1440</v>
      </c>
    </row>
    <row r="53" spans="1:5" ht="19.5" customHeight="1" thickBot="1">
      <c r="A53" s="188" t="s">
        <v>48</v>
      </c>
      <c r="B53" s="151">
        <f>SUM(B54:B67)</f>
        <v>1415</v>
      </c>
      <c r="C53" s="152">
        <f>SUM(C54:C67)</f>
        <v>1422</v>
      </c>
      <c r="D53" s="153">
        <f>SUM(D54:D67)</f>
        <v>1434</v>
      </c>
      <c r="E53" s="154">
        <f>SUM(E54:E67)</f>
        <v>1440</v>
      </c>
    </row>
    <row r="54" spans="1:5" ht="18" customHeight="1" thickBo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275">
        <v>1200</v>
      </c>
      <c r="C55" s="222">
        <v>1323</v>
      </c>
      <c r="D55" s="133">
        <v>1335</v>
      </c>
      <c r="E55" s="134">
        <v>1335</v>
      </c>
    </row>
    <row r="56" spans="1:5" ht="18" customHeight="1">
      <c r="A56" s="19" t="s">
        <v>51</v>
      </c>
      <c r="B56" s="276"/>
      <c r="C56" s="223"/>
      <c r="D56" s="133"/>
      <c r="E56" s="134"/>
    </row>
    <row r="57" spans="1:5" ht="18" customHeight="1">
      <c r="A57" s="19" t="s">
        <v>52</v>
      </c>
      <c r="B57" s="277"/>
      <c r="C57" s="215"/>
      <c r="D57" s="133"/>
      <c r="E57" s="134"/>
    </row>
    <row r="58" spans="1:5" ht="18" customHeight="1">
      <c r="A58" s="19" t="s">
        <v>53</v>
      </c>
      <c r="B58" s="277"/>
      <c r="C58" s="215"/>
      <c r="D58" s="133"/>
      <c r="E58" s="134"/>
    </row>
    <row r="59" spans="1:5" ht="18" customHeight="1">
      <c r="A59" s="19" t="s">
        <v>54</v>
      </c>
      <c r="B59" s="277"/>
      <c r="C59" s="215"/>
      <c r="D59" s="133"/>
      <c r="E59" s="134"/>
    </row>
    <row r="60" spans="1:5" ht="18" customHeight="1">
      <c r="A60" s="19" t="s">
        <v>55</v>
      </c>
      <c r="B60" s="277"/>
      <c r="C60" s="215"/>
      <c r="D60" s="133"/>
      <c r="E60" s="134"/>
    </row>
    <row r="61" spans="1:5" ht="18" customHeight="1">
      <c r="A61" s="19" t="s">
        <v>56</v>
      </c>
      <c r="B61" s="277"/>
      <c r="C61" s="215"/>
      <c r="D61" s="133"/>
      <c r="E61" s="134"/>
    </row>
    <row r="62" spans="1:5" ht="18" customHeight="1">
      <c r="A62" s="19" t="s">
        <v>57</v>
      </c>
      <c r="B62" s="277"/>
      <c r="C62" s="215"/>
      <c r="D62" s="133"/>
      <c r="E62" s="134"/>
    </row>
    <row r="63" spans="1:5" ht="18" customHeight="1">
      <c r="A63" s="19" t="s">
        <v>58</v>
      </c>
      <c r="B63" s="277"/>
      <c r="C63" s="215"/>
      <c r="D63" s="133"/>
      <c r="E63" s="134"/>
    </row>
    <row r="64" spans="1:5" ht="18" customHeight="1">
      <c r="A64" s="19" t="s">
        <v>93</v>
      </c>
      <c r="B64" s="277"/>
      <c r="C64" s="215"/>
      <c r="D64" s="133"/>
      <c r="E64" s="134"/>
    </row>
    <row r="65" spans="1:5" ht="18" customHeight="1">
      <c r="A65" s="19" t="s">
        <v>59</v>
      </c>
      <c r="B65" s="277"/>
      <c r="C65" s="215"/>
      <c r="D65" s="133"/>
      <c r="E65" s="134"/>
    </row>
    <row r="66" spans="1:5" ht="18" customHeight="1">
      <c r="A66" s="19" t="s">
        <v>60</v>
      </c>
      <c r="B66" s="278">
        <v>185</v>
      </c>
      <c r="C66" s="213">
        <v>90</v>
      </c>
      <c r="D66" s="133">
        <v>90</v>
      </c>
      <c r="E66" s="134">
        <v>95</v>
      </c>
    </row>
    <row r="67" spans="1:5" ht="18" customHeight="1" thickBot="1">
      <c r="A67" s="20" t="s">
        <v>61</v>
      </c>
      <c r="B67" s="279">
        <v>30</v>
      </c>
      <c r="C67" s="219">
        <v>9</v>
      </c>
      <c r="D67" s="142">
        <v>9</v>
      </c>
      <c r="E67" s="143">
        <v>10</v>
      </c>
    </row>
    <row r="68" spans="1:5" ht="19.5" customHeight="1" thickBot="1">
      <c r="A68" s="193" t="s">
        <v>62</v>
      </c>
      <c r="B68" s="274">
        <v>0</v>
      </c>
      <c r="C68" s="273"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50" t="s">
        <v>63</v>
      </c>
      <c r="B69" s="155"/>
      <c r="C69" s="156"/>
      <c r="D69" s="157"/>
      <c r="E69" s="163"/>
    </row>
    <row r="70" spans="1:5" ht="18" customHeight="1">
      <c r="A70" s="251" t="s">
        <v>64</v>
      </c>
      <c r="B70" s="131"/>
      <c r="C70" s="139"/>
      <c r="D70" s="133"/>
      <c r="E70" s="164"/>
    </row>
    <row r="71" spans="1:5" ht="18" customHeight="1">
      <c r="A71" s="251" t="s">
        <v>65</v>
      </c>
      <c r="B71" s="131"/>
      <c r="C71" s="139"/>
      <c r="D71" s="133"/>
      <c r="E71" s="164"/>
    </row>
    <row r="72" spans="1:5" ht="18" customHeight="1" thickBot="1">
      <c r="A72" s="252" t="s">
        <v>66</v>
      </c>
      <c r="B72" s="144"/>
      <c r="C72" s="145"/>
      <c r="D72" s="146"/>
      <c r="E72" s="165"/>
    </row>
    <row r="73" spans="1:5" ht="19.5" customHeight="1" thickBot="1">
      <c r="A73" s="193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268" t="s">
        <v>78</v>
      </c>
      <c r="B74" s="131"/>
      <c r="C74" s="139"/>
      <c r="D74" s="157"/>
      <c r="E74" s="163"/>
    </row>
    <row r="75" spans="1:5" ht="18" customHeight="1">
      <c r="A75" s="268" t="s">
        <v>79</v>
      </c>
      <c r="B75" s="131"/>
      <c r="C75" s="132"/>
      <c r="D75" s="133"/>
      <c r="E75" s="164"/>
    </row>
    <row r="76" spans="1:5" ht="18" customHeight="1" thickBot="1">
      <c r="A76" s="269" t="s">
        <v>80</v>
      </c>
      <c r="B76" s="144"/>
      <c r="C76" s="166"/>
      <c r="D76" s="146"/>
      <c r="E76" s="165"/>
    </row>
    <row r="77" spans="1:5" ht="18" customHeight="1" thickBot="1">
      <c r="A77" s="195"/>
      <c r="B77" s="167"/>
      <c r="C77" s="167"/>
      <c r="D77" s="167"/>
      <c r="E77" s="167"/>
    </row>
    <row r="78" spans="1:5" ht="18" customHeight="1">
      <c r="A78" s="255" t="s">
        <v>68</v>
      </c>
      <c r="B78" s="168">
        <f>SUM(B52-B43-B7)</f>
        <v>-810</v>
      </c>
      <c r="C78" s="169">
        <f>SUM(C52-C43-C7)</f>
        <v>-832</v>
      </c>
      <c r="D78" s="170">
        <f>SUM(D52-D43-D7)</f>
        <v>-834</v>
      </c>
      <c r="E78" s="171">
        <f>SUM(E52-E43-E7)</f>
        <v>-836</v>
      </c>
    </row>
    <row r="79" spans="1:5" ht="18" customHeight="1" thickBot="1">
      <c r="A79" s="256" t="s">
        <v>69</v>
      </c>
      <c r="B79" s="172">
        <f>SUM(B78-B48)</f>
        <v>-810</v>
      </c>
      <c r="C79" s="173">
        <f>SUM(C78-C48)</f>
        <v>-832</v>
      </c>
      <c r="D79" s="174">
        <f>SUM(D78-D48)</f>
        <v>-834</v>
      </c>
      <c r="E79" s="175">
        <f>SUM(E78-E48)</f>
        <v>-836</v>
      </c>
    </row>
    <row r="80" spans="1:5" ht="18" customHeight="1">
      <c r="A80" s="257" t="s">
        <v>70</v>
      </c>
      <c r="B80" s="176">
        <v>810</v>
      </c>
      <c r="C80" s="176">
        <v>832</v>
      </c>
      <c r="D80" s="177">
        <v>834</v>
      </c>
      <c r="E80" s="178">
        <v>836</v>
      </c>
    </row>
    <row r="81" spans="1:5" ht="18" customHeight="1">
      <c r="A81" s="258" t="s">
        <v>81</v>
      </c>
      <c r="B81" s="131"/>
      <c r="C81" s="132"/>
      <c r="D81" s="133"/>
      <c r="E81" s="164"/>
    </row>
    <row r="82" spans="1:5" ht="18" customHeight="1">
      <c r="A82" s="259" t="s">
        <v>71</v>
      </c>
      <c r="B82" s="131"/>
      <c r="C82" s="132"/>
      <c r="D82" s="133"/>
      <c r="E82" s="134"/>
    </row>
    <row r="83" spans="1:5" ht="18" customHeight="1">
      <c r="A83" s="196"/>
      <c r="B83" s="179"/>
      <c r="C83" s="179"/>
      <c r="D83" s="179"/>
      <c r="E83" s="179"/>
    </row>
    <row r="84" spans="1:5" ht="18" customHeight="1">
      <c r="A84" s="197" t="s">
        <v>82</v>
      </c>
      <c r="B84" s="179"/>
      <c r="C84" s="179"/>
      <c r="D84" s="179"/>
      <c r="E84" s="179"/>
    </row>
    <row r="85" spans="1:5" ht="18" customHeight="1">
      <c r="A85" s="433"/>
      <c r="B85" s="434"/>
      <c r="C85" s="434"/>
      <c r="D85" s="434"/>
      <c r="E85" s="434"/>
    </row>
    <row r="86" spans="1:5" ht="18" customHeight="1">
      <c r="A86" s="206"/>
      <c r="B86" s="179"/>
      <c r="C86" s="179"/>
      <c r="D86" s="179"/>
      <c r="E86" s="179"/>
    </row>
    <row r="87" spans="1:5" ht="18" customHeight="1">
      <c r="A87" s="234" t="s">
        <v>83</v>
      </c>
      <c r="B87" s="198"/>
      <c r="C87" s="199"/>
      <c r="D87" s="199"/>
      <c r="E87" s="200" t="s">
        <v>0</v>
      </c>
    </row>
    <row r="88" spans="1:5" ht="18" customHeight="1">
      <c r="A88" s="263" t="s">
        <v>84</v>
      </c>
      <c r="B88" s="207"/>
      <c r="C88" s="201"/>
      <c r="D88" s="180">
        <v>70</v>
      </c>
      <c r="E88" s="181">
        <v>60</v>
      </c>
    </row>
    <row r="89" spans="1:5" ht="18" customHeight="1">
      <c r="A89" s="264" t="s">
        <v>85</v>
      </c>
      <c r="B89" s="208"/>
      <c r="C89" s="201"/>
      <c r="D89" s="182">
        <v>0</v>
      </c>
      <c r="E89" s="183">
        <v>0</v>
      </c>
    </row>
    <row r="90" spans="1:5" ht="18" customHeight="1">
      <c r="A90" s="264" t="s">
        <v>86</v>
      </c>
      <c r="B90" s="208"/>
      <c r="C90" s="201"/>
      <c r="D90" s="182">
        <v>100</v>
      </c>
      <c r="E90" s="183">
        <v>140</v>
      </c>
    </row>
    <row r="91" spans="1:5" ht="18" customHeight="1">
      <c r="A91" s="264" t="s">
        <v>87</v>
      </c>
      <c r="B91" s="208"/>
      <c r="C91" s="201"/>
      <c r="D91" s="182">
        <v>350</v>
      </c>
      <c r="E91" s="183">
        <v>300</v>
      </c>
    </row>
  </sheetData>
  <mergeCells count="5">
    <mergeCell ref="A85:E85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6" orientation="portrait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zoomScaleNormal="100" workbookViewId="0">
      <selection activeCell="A90" sqref="A90"/>
    </sheetView>
  </sheetViews>
  <sheetFormatPr defaultRowHeight="14.4"/>
  <cols>
    <col min="1" max="1" width="60.33203125" customWidth="1"/>
    <col min="2" max="5" width="13.44140625" customWidth="1"/>
  </cols>
  <sheetData>
    <row r="1" spans="1:5" ht="30.75" customHeight="1">
      <c r="A1" s="438" t="s">
        <v>97</v>
      </c>
      <c r="B1" s="438"/>
      <c r="C1" s="438"/>
      <c r="D1" s="438"/>
      <c r="E1" s="438"/>
    </row>
    <row r="2" spans="1:5" ht="16.2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2" customHeight="1" thickBot="1">
      <c r="A4" s="16"/>
      <c r="B4" s="435"/>
      <c r="C4" s="435"/>
      <c r="D4" s="436"/>
      <c r="E4" s="437"/>
    </row>
    <row r="5" spans="1:5" ht="20.25" customHeight="1" thickBot="1">
      <c r="A5" s="16"/>
      <c r="B5" s="1"/>
      <c r="C5" s="1"/>
      <c r="D5" s="1"/>
      <c r="E5" s="1"/>
    </row>
    <row r="6" spans="1:5" ht="21" customHeight="1" thickBot="1">
      <c r="A6" s="106" t="s">
        <v>2</v>
      </c>
      <c r="B6" s="3">
        <f>SUM(B7+B43+B48)</f>
        <v>3390.5</v>
      </c>
      <c r="C6" s="3">
        <f>SUM(C7+C43+C48)</f>
        <v>3755.2</v>
      </c>
      <c r="D6" s="28">
        <f>SUM(D7+D43+D48)</f>
        <v>3792.2999999999997</v>
      </c>
      <c r="E6" s="29">
        <f>SUM(E7+E43+E48)</f>
        <v>3806.2999999999997</v>
      </c>
    </row>
    <row r="7" spans="1:5" ht="19.5" customHeight="1" thickBot="1">
      <c r="A7" s="107" t="s">
        <v>3</v>
      </c>
      <c r="B7" s="108">
        <f>SUM(B8:B42)</f>
        <v>3390.5</v>
      </c>
      <c r="C7" s="109">
        <f>SUM(C8:C42)</f>
        <v>3755.2</v>
      </c>
      <c r="D7" s="110">
        <f>SUM(D8:D42)</f>
        <v>3792.2999999999997</v>
      </c>
      <c r="E7" s="111">
        <f>SUM(E8:E42)</f>
        <v>3806.2999999999997</v>
      </c>
    </row>
    <row r="8" spans="1:5" ht="18" customHeight="1">
      <c r="A8" s="112" t="s">
        <v>4</v>
      </c>
      <c r="B8" s="36">
        <v>1322.3</v>
      </c>
      <c r="C8" s="37">
        <v>1575.4</v>
      </c>
      <c r="D8" s="38">
        <v>1590</v>
      </c>
      <c r="E8" s="39">
        <v>1600</v>
      </c>
    </row>
    <row r="9" spans="1:5" ht="18" customHeight="1">
      <c r="A9" s="18" t="s">
        <v>5</v>
      </c>
      <c r="B9" s="40">
        <v>810</v>
      </c>
      <c r="C9" s="41">
        <v>851</v>
      </c>
      <c r="D9" s="42">
        <v>876</v>
      </c>
      <c r="E9" s="43">
        <v>880</v>
      </c>
    </row>
    <row r="10" spans="1:5" ht="18" customHeight="1">
      <c r="A10" s="18" t="s">
        <v>6</v>
      </c>
      <c r="B10" s="40"/>
      <c r="C10" s="41"/>
      <c r="D10" s="42"/>
      <c r="E10" s="43"/>
    </row>
    <row r="11" spans="1:5" ht="18" customHeight="1">
      <c r="A11" s="18" t="s">
        <v>7</v>
      </c>
      <c r="B11" s="40"/>
      <c r="C11" s="41"/>
      <c r="D11" s="42"/>
      <c r="E11" s="43"/>
    </row>
    <row r="12" spans="1:5" ht="18" customHeight="1">
      <c r="A12" s="18" t="s">
        <v>8</v>
      </c>
      <c r="B12" s="40"/>
      <c r="C12" s="41"/>
      <c r="D12" s="42"/>
      <c r="E12" s="43"/>
    </row>
    <row r="13" spans="1:5" ht="18" customHeight="1">
      <c r="A13" s="18" t="s">
        <v>9</v>
      </c>
      <c r="B13" s="40"/>
      <c r="C13" s="41"/>
      <c r="D13" s="42"/>
      <c r="E13" s="43"/>
    </row>
    <row r="14" spans="1:5" ht="18" customHeight="1">
      <c r="A14" s="18" t="s">
        <v>10</v>
      </c>
      <c r="B14" s="40"/>
      <c r="C14" s="41"/>
      <c r="D14" s="42"/>
      <c r="E14" s="43"/>
    </row>
    <row r="15" spans="1:5" ht="18" customHeight="1">
      <c r="A15" s="18" t="s">
        <v>11</v>
      </c>
      <c r="B15" s="40">
        <v>77</v>
      </c>
      <c r="C15" s="41">
        <v>77</v>
      </c>
      <c r="D15" s="42">
        <v>77</v>
      </c>
      <c r="E15" s="43">
        <v>77</v>
      </c>
    </row>
    <row r="16" spans="1:5" ht="18" customHeight="1">
      <c r="A16" s="18" t="s">
        <v>12</v>
      </c>
      <c r="B16" s="40">
        <v>5</v>
      </c>
      <c r="C16" s="41">
        <v>5</v>
      </c>
      <c r="D16" s="42">
        <v>5</v>
      </c>
      <c r="E16" s="43">
        <v>5</v>
      </c>
    </row>
    <row r="17" spans="1:5" ht="18" customHeight="1">
      <c r="A17" s="18" t="s">
        <v>13</v>
      </c>
      <c r="B17" s="40">
        <v>2</v>
      </c>
      <c r="C17" s="41">
        <v>2</v>
      </c>
      <c r="D17" s="42">
        <v>2</v>
      </c>
      <c r="E17" s="43">
        <v>2</v>
      </c>
    </row>
    <row r="18" spans="1:5" ht="18" customHeight="1">
      <c r="A18" s="18" t="s">
        <v>14</v>
      </c>
      <c r="B18" s="40"/>
      <c r="C18" s="41"/>
      <c r="D18" s="42"/>
      <c r="E18" s="43"/>
    </row>
    <row r="19" spans="1:5" ht="18" customHeight="1">
      <c r="A19" s="18" t="s">
        <v>15</v>
      </c>
      <c r="B19" s="40">
        <v>332.5</v>
      </c>
      <c r="C19" s="41">
        <v>354.5</v>
      </c>
      <c r="D19" s="42">
        <v>355</v>
      </c>
      <c r="E19" s="43">
        <v>355</v>
      </c>
    </row>
    <row r="20" spans="1:5" ht="18" customHeight="1">
      <c r="A20" s="18" t="s">
        <v>16</v>
      </c>
      <c r="B20" s="44">
        <v>365</v>
      </c>
      <c r="C20" s="45">
        <v>365</v>
      </c>
      <c r="D20" s="46">
        <v>365</v>
      </c>
      <c r="E20" s="47">
        <v>365</v>
      </c>
    </row>
    <row r="21" spans="1:5" ht="18" customHeight="1">
      <c r="A21" s="18" t="s">
        <v>17</v>
      </c>
      <c r="B21" s="40">
        <v>123</v>
      </c>
      <c r="C21" s="41">
        <v>123</v>
      </c>
      <c r="D21" s="42">
        <v>123</v>
      </c>
      <c r="E21" s="43">
        <v>123</v>
      </c>
    </row>
    <row r="22" spans="1:5" ht="18" customHeight="1">
      <c r="A22" s="18" t="s">
        <v>18</v>
      </c>
      <c r="B22" s="40">
        <v>1.5</v>
      </c>
      <c r="C22" s="41">
        <v>1.5</v>
      </c>
      <c r="D22" s="42">
        <v>1.5</v>
      </c>
      <c r="E22" s="43">
        <v>1.5</v>
      </c>
    </row>
    <row r="23" spans="1:5" ht="18" customHeight="1">
      <c r="A23" s="18" t="s">
        <v>19</v>
      </c>
      <c r="B23" s="40">
        <v>3.7</v>
      </c>
      <c r="C23" s="41">
        <v>3.7</v>
      </c>
      <c r="D23" s="42">
        <v>3.7</v>
      </c>
      <c r="E23" s="43">
        <v>3.7</v>
      </c>
    </row>
    <row r="24" spans="1:5" ht="18" customHeight="1">
      <c r="A24" s="18" t="s">
        <v>20</v>
      </c>
      <c r="B24" s="40"/>
      <c r="C24" s="41"/>
      <c r="D24" s="42"/>
      <c r="E24" s="43"/>
    </row>
    <row r="25" spans="1:5" ht="18" customHeight="1">
      <c r="A25" s="18" t="s">
        <v>21</v>
      </c>
      <c r="B25" s="40"/>
      <c r="C25" s="41"/>
      <c r="D25" s="42"/>
      <c r="E25" s="43"/>
    </row>
    <row r="26" spans="1:5" ht="18" customHeight="1">
      <c r="A26" s="18" t="s">
        <v>22</v>
      </c>
      <c r="B26" s="40"/>
      <c r="C26" s="41"/>
      <c r="D26" s="42"/>
      <c r="E26" s="43"/>
    </row>
    <row r="27" spans="1:5" ht="18" customHeight="1">
      <c r="A27" s="18" t="s">
        <v>23</v>
      </c>
      <c r="B27" s="40"/>
      <c r="C27" s="41"/>
      <c r="D27" s="42"/>
      <c r="E27" s="43"/>
    </row>
    <row r="28" spans="1:5" ht="18" customHeight="1">
      <c r="A28" s="18" t="s">
        <v>24</v>
      </c>
      <c r="B28" s="40"/>
      <c r="C28" s="41"/>
      <c r="D28" s="42"/>
      <c r="E28" s="43"/>
    </row>
    <row r="29" spans="1:5" ht="18" customHeight="1">
      <c r="A29" s="18" t="s">
        <v>25</v>
      </c>
      <c r="B29" s="40"/>
      <c r="C29" s="41"/>
      <c r="D29" s="42"/>
      <c r="E29" s="43"/>
    </row>
    <row r="30" spans="1:5" ht="18" customHeight="1">
      <c r="A30" s="18" t="s">
        <v>26</v>
      </c>
      <c r="B30" s="40"/>
      <c r="C30" s="41"/>
      <c r="D30" s="42"/>
      <c r="E30" s="43"/>
    </row>
    <row r="31" spans="1:5" ht="18" customHeight="1">
      <c r="A31" s="18" t="s">
        <v>27</v>
      </c>
      <c r="B31" s="40"/>
      <c r="C31" s="41"/>
      <c r="D31" s="42"/>
      <c r="E31" s="43"/>
    </row>
    <row r="32" spans="1:5" ht="18" customHeight="1">
      <c r="A32" s="18" t="s">
        <v>28</v>
      </c>
      <c r="B32" s="40"/>
      <c r="C32" s="41"/>
      <c r="D32" s="42"/>
      <c r="E32" s="43"/>
    </row>
    <row r="33" spans="1:5" ht="18" customHeight="1">
      <c r="A33" s="18" t="s">
        <v>29</v>
      </c>
      <c r="B33" s="40"/>
      <c r="C33" s="41"/>
      <c r="D33" s="42"/>
      <c r="E33" s="43"/>
    </row>
    <row r="34" spans="1:5" ht="18" customHeight="1">
      <c r="A34" s="18" t="s">
        <v>30</v>
      </c>
      <c r="B34" s="40">
        <v>38.9</v>
      </c>
      <c r="C34" s="41">
        <v>37.5</v>
      </c>
      <c r="D34" s="42">
        <v>37.5</v>
      </c>
      <c r="E34" s="43">
        <v>37.5</v>
      </c>
    </row>
    <row r="35" spans="1:5" ht="18" customHeight="1">
      <c r="A35" s="19" t="s">
        <v>31</v>
      </c>
      <c r="B35" s="40"/>
      <c r="C35" s="48"/>
      <c r="D35" s="42"/>
      <c r="E35" s="43"/>
    </row>
    <row r="36" spans="1:5" ht="18" customHeight="1">
      <c r="A36" s="19" t="s">
        <v>32</v>
      </c>
      <c r="B36" s="40"/>
      <c r="C36" s="48"/>
      <c r="D36" s="42"/>
      <c r="E36" s="43"/>
    </row>
    <row r="37" spans="1:5" ht="18" customHeight="1">
      <c r="A37" s="19" t="s">
        <v>33</v>
      </c>
      <c r="B37" s="40"/>
      <c r="C37" s="48"/>
      <c r="D37" s="42"/>
      <c r="E37" s="43"/>
    </row>
    <row r="38" spans="1:5" ht="18" customHeight="1">
      <c r="A38" s="19" t="s">
        <v>34</v>
      </c>
      <c r="B38" s="40"/>
      <c r="C38" s="48"/>
      <c r="D38" s="42"/>
      <c r="E38" s="43"/>
    </row>
    <row r="39" spans="1:5" ht="18" customHeight="1">
      <c r="A39" s="19" t="s">
        <v>35</v>
      </c>
      <c r="B39" s="40"/>
      <c r="C39" s="48"/>
      <c r="D39" s="42"/>
      <c r="E39" s="43"/>
    </row>
    <row r="40" spans="1:5" ht="18" customHeight="1">
      <c r="A40" s="19" t="s">
        <v>36</v>
      </c>
      <c r="B40" s="40"/>
      <c r="C40" s="48"/>
      <c r="D40" s="42"/>
      <c r="E40" s="43"/>
    </row>
    <row r="41" spans="1:5" ht="18" customHeight="1">
      <c r="A41" s="20" t="s">
        <v>37</v>
      </c>
      <c r="B41" s="49">
        <v>293</v>
      </c>
      <c r="C41" s="50">
        <v>343</v>
      </c>
      <c r="D41" s="51">
        <v>340</v>
      </c>
      <c r="E41" s="52">
        <v>340</v>
      </c>
    </row>
    <row r="42" spans="1:5" ht="18" customHeight="1" thickBot="1">
      <c r="A42" s="20" t="s">
        <v>38</v>
      </c>
      <c r="B42" s="53">
        <v>16.600000000000001</v>
      </c>
      <c r="C42" s="54">
        <v>16.600000000000001</v>
      </c>
      <c r="D42" s="55">
        <v>16.600000000000001</v>
      </c>
      <c r="E42" s="56">
        <v>16.600000000000001</v>
      </c>
    </row>
    <row r="43" spans="1:5" ht="18" customHeight="1" thickBot="1">
      <c r="A43" s="113" t="s">
        <v>39</v>
      </c>
      <c r="B43" s="58">
        <f>SUM(B44:B47)</f>
        <v>0</v>
      </c>
      <c r="C43" s="59">
        <f>SUM(C44:C47)</f>
        <v>0</v>
      </c>
      <c r="D43" s="60">
        <f>SUM(D44:D47)</f>
        <v>0</v>
      </c>
      <c r="E43" s="61">
        <f>SUM(E44:E47)</f>
        <v>0</v>
      </c>
    </row>
    <row r="44" spans="1:5" ht="18" customHeight="1">
      <c r="A44" s="17" t="s">
        <v>40</v>
      </c>
      <c r="B44" s="62"/>
      <c r="C44" s="63"/>
      <c r="D44" s="64"/>
      <c r="E44" s="65"/>
    </row>
    <row r="45" spans="1:5" ht="18" customHeight="1">
      <c r="A45" s="19" t="s">
        <v>41</v>
      </c>
      <c r="B45" s="40"/>
      <c r="C45" s="48"/>
      <c r="D45" s="42"/>
      <c r="E45" s="66"/>
    </row>
    <row r="46" spans="1:5" ht="18" customHeight="1">
      <c r="A46" s="19" t="s">
        <v>42</v>
      </c>
      <c r="B46" s="40"/>
      <c r="C46" s="48"/>
      <c r="D46" s="42"/>
      <c r="E46" s="66"/>
    </row>
    <row r="47" spans="1:5" ht="18" customHeight="1" thickBot="1">
      <c r="A47" s="19" t="s">
        <v>43</v>
      </c>
      <c r="B47" s="40"/>
      <c r="C47" s="48"/>
      <c r="D47" s="55"/>
      <c r="E47" s="67"/>
    </row>
    <row r="48" spans="1:5" ht="18" customHeight="1" thickBot="1">
      <c r="A48" s="113" t="s">
        <v>44</v>
      </c>
      <c r="B48" s="58">
        <f>SUM(B49:B50)</f>
        <v>0</v>
      </c>
      <c r="C48" s="59">
        <f>SUM(C49:C50)</f>
        <v>0</v>
      </c>
      <c r="D48" s="60">
        <f>SUM(D49:D50)</f>
        <v>0</v>
      </c>
      <c r="E48" s="68">
        <f>SUM(E49:E50)</f>
        <v>0</v>
      </c>
    </row>
    <row r="49" spans="1:5" ht="18" customHeight="1">
      <c r="A49" s="114" t="s">
        <v>45</v>
      </c>
      <c r="B49" s="40"/>
      <c r="C49" s="41"/>
      <c r="D49" s="64"/>
      <c r="E49" s="65"/>
    </row>
    <row r="50" spans="1:5" ht="18" customHeight="1" thickBot="1">
      <c r="A50" s="115" t="s">
        <v>46</v>
      </c>
      <c r="B50" s="53"/>
      <c r="C50" s="71"/>
      <c r="D50" s="55"/>
      <c r="E50" s="67"/>
    </row>
    <row r="51" spans="1:5" ht="18" customHeight="1" thickBot="1">
      <c r="A51" s="23"/>
      <c r="B51" s="1"/>
      <c r="C51" s="72"/>
      <c r="D51" s="1"/>
      <c r="E51" s="1"/>
    </row>
    <row r="52" spans="1:5" ht="18" customHeight="1" thickBot="1">
      <c r="A52" s="106" t="s">
        <v>47</v>
      </c>
      <c r="B52" s="3">
        <f>SUM(B53+B73+B68)</f>
        <v>1760.5</v>
      </c>
      <c r="C52" s="3">
        <f>SUM(C53+C73+C68)</f>
        <v>2105.1999999999998</v>
      </c>
      <c r="D52" s="28">
        <f>SUM(D53+D73+D68)</f>
        <v>2114</v>
      </c>
      <c r="E52" s="29">
        <f>SUM(E53+E73+E68)</f>
        <v>2114</v>
      </c>
    </row>
    <row r="53" spans="1:5" ht="18" customHeight="1" thickBot="1">
      <c r="A53" s="107" t="s">
        <v>48</v>
      </c>
      <c r="B53" s="31">
        <f>SUM(B54:B67)</f>
        <v>1759.5</v>
      </c>
      <c r="C53" s="32">
        <f>SUM(C54:C67)</f>
        <v>2105.1999999999998</v>
      </c>
      <c r="D53" s="33">
        <f>SUM(D54:D67)</f>
        <v>2113</v>
      </c>
      <c r="E53" s="34">
        <f>SUM(E54:E67)</f>
        <v>2113</v>
      </c>
    </row>
    <row r="54" spans="1:5" ht="18" customHeight="1">
      <c r="A54" s="17" t="s">
        <v>49</v>
      </c>
      <c r="B54" s="62"/>
      <c r="C54" s="63"/>
      <c r="D54" s="64"/>
      <c r="E54" s="73"/>
    </row>
    <row r="55" spans="1:5" ht="18" customHeight="1">
      <c r="A55" s="19" t="s">
        <v>50</v>
      </c>
      <c r="B55" s="40">
        <v>1756.5</v>
      </c>
      <c r="C55" s="48">
        <v>2102.1999999999998</v>
      </c>
      <c r="D55" s="42">
        <v>2110</v>
      </c>
      <c r="E55" s="43">
        <v>2110</v>
      </c>
    </row>
    <row r="56" spans="1:5" ht="18" customHeight="1">
      <c r="A56" s="19" t="s">
        <v>51</v>
      </c>
      <c r="B56" s="40"/>
      <c r="C56" s="48"/>
      <c r="D56" s="42"/>
      <c r="E56" s="43"/>
    </row>
    <row r="57" spans="1:5" ht="18" customHeight="1">
      <c r="A57" s="19" t="s">
        <v>52</v>
      </c>
      <c r="B57" s="40"/>
      <c r="C57" s="48"/>
      <c r="D57" s="42"/>
      <c r="E57" s="43"/>
    </row>
    <row r="58" spans="1:5" ht="18" customHeight="1">
      <c r="A58" s="19" t="s">
        <v>53</v>
      </c>
      <c r="B58" s="40"/>
      <c r="C58" s="48"/>
      <c r="D58" s="42"/>
      <c r="E58" s="43"/>
    </row>
    <row r="59" spans="1:5" ht="18" customHeight="1">
      <c r="A59" s="19" t="s">
        <v>54</v>
      </c>
      <c r="B59" s="40"/>
      <c r="C59" s="48"/>
      <c r="D59" s="42"/>
      <c r="E59" s="43"/>
    </row>
    <row r="60" spans="1:5" ht="18" customHeight="1">
      <c r="A60" s="19" t="s">
        <v>55</v>
      </c>
      <c r="B60" s="40"/>
      <c r="C60" s="48"/>
      <c r="D60" s="42"/>
      <c r="E60" s="43"/>
    </row>
    <row r="61" spans="1:5" ht="18" customHeight="1">
      <c r="A61" s="19" t="s">
        <v>56</v>
      </c>
      <c r="B61" s="40"/>
      <c r="C61" s="48"/>
      <c r="D61" s="42"/>
      <c r="E61" s="43"/>
    </row>
    <row r="62" spans="1:5" ht="18" customHeight="1">
      <c r="A62" s="19" t="s">
        <v>57</v>
      </c>
      <c r="B62" s="40"/>
      <c r="C62" s="48"/>
      <c r="D62" s="42"/>
      <c r="E62" s="43"/>
    </row>
    <row r="63" spans="1:5" ht="18" customHeight="1">
      <c r="A63" s="19" t="s">
        <v>58</v>
      </c>
      <c r="B63" s="40"/>
      <c r="C63" s="48"/>
      <c r="D63" s="42"/>
      <c r="E63" s="43"/>
    </row>
    <row r="64" spans="1:5" ht="18" customHeight="1">
      <c r="A64" s="19" t="s">
        <v>88</v>
      </c>
      <c r="B64" s="40"/>
      <c r="C64" s="48"/>
      <c r="D64" s="42"/>
      <c r="E64" s="43"/>
    </row>
    <row r="65" spans="1:5" ht="18" customHeight="1">
      <c r="A65" s="19" t="s">
        <v>59</v>
      </c>
      <c r="B65" s="40"/>
      <c r="C65" s="48"/>
      <c r="D65" s="42"/>
      <c r="E65" s="43"/>
    </row>
    <row r="66" spans="1:5" ht="18" customHeight="1">
      <c r="A66" s="19" t="s">
        <v>60</v>
      </c>
      <c r="B66" s="40"/>
      <c r="C66" s="48"/>
      <c r="D66" s="42"/>
      <c r="E66" s="43"/>
    </row>
    <row r="67" spans="1:5" ht="18" customHeight="1" thickBot="1">
      <c r="A67" s="20" t="s">
        <v>61</v>
      </c>
      <c r="B67" s="53">
        <v>3</v>
      </c>
      <c r="C67" s="54">
        <v>3</v>
      </c>
      <c r="D67" s="55">
        <v>3</v>
      </c>
      <c r="E67" s="56">
        <v>3</v>
      </c>
    </row>
    <row r="68" spans="1:5" ht="18" customHeight="1" thickBot="1">
      <c r="A68" s="113" t="s">
        <v>62</v>
      </c>
      <c r="B68" s="58">
        <f>SUM(B69:B72)</f>
        <v>1</v>
      </c>
      <c r="C68" s="59">
        <f>SUM(C69:C72)</f>
        <v>0</v>
      </c>
      <c r="D68" s="60">
        <f>SUM(D69:D72)</f>
        <v>1</v>
      </c>
      <c r="E68" s="68">
        <f>SUM(E69:E72)</f>
        <v>1</v>
      </c>
    </row>
    <row r="69" spans="1:5" ht="18" customHeight="1">
      <c r="A69" s="270" t="s">
        <v>63</v>
      </c>
      <c r="B69" s="62">
        <v>1</v>
      </c>
      <c r="C69" s="63"/>
      <c r="D69" s="64">
        <v>1</v>
      </c>
      <c r="E69" s="65">
        <v>1</v>
      </c>
    </row>
    <row r="70" spans="1:5" ht="18" customHeight="1">
      <c r="A70" s="271" t="s">
        <v>64</v>
      </c>
      <c r="B70" s="40"/>
      <c r="C70" s="48"/>
      <c r="D70" s="42"/>
      <c r="E70" s="66"/>
    </row>
    <row r="71" spans="1:5" ht="18" customHeight="1">
      <c r="A71" s="271" t="s">
        <v>65</v>
      </c>
      <c r="B71" s="40"/>
      <c r="C71" s="48"/>
      <c r="D71" s="42"/>
      <c r="E71" s="66"/>
    </row>
    <row r="72" spans="1:5" ht="18" customHeight="1" thickBot="1">
      <c r="A72" s="272" t="s">
        <v>66</v>
      </c>
      <c r="B72" s="53"/>
      <c r="C72" s="54"/>
      <c r="D72" s="55"/>
      <c r="E72" s="67"/>
    </row>
    <row r="73" spans="1:5" ht="18" customHeight="1" thickBot="1">
      <c r="A73" s="113" t="s">
        <v>67</v>
      </c>
      <c r="B73" s="58">
        <f>SUM(B74:B76)</f>
        <v>0</v>
      </c>
      <c r="C73" s="59">
        <f>SUM(C74:C76)</f>
        <v>0</v>
      </c>
      <c r="D73" s="60">
        <f>SUM(D74:D76)</f>
        <v>0</v>
      </c>
      <c r="E73" s="68">
        <f>SUM(E74:E76)</f>
        <v>0</v>
      </c>
    </row>
    <row r="74" spans="1:5" ht="18" customHeight="1">
      <c r="A74" s="253" t="s">
        <v>78</v>
      </c>
      <c r="B74" s="40"/>
      <c r="C74" s="48"/>
      <c r="D74" s="64"/>
      <c r="E74" s="65"/>
    </row>
    <row r="75" spans="1:5" ht="18" customHeight="1">
      <c r="A75" s="253" t="s">
        <v>79</v>
      </c>
      <c r="B75" s="40"/>
      <c r="C75" s="41"/>
      <c r="D75" s="42"/>
      <c r="E75" s="66"/>
    </row>
    <row r="76" spans="1:5" ht="18" customHeight="1" thickBot="1">
      <c r="A76" s="254" t="s">
        <v>80</v>
      </c>
      <c r="B76" s="53"/>
      <c r="C76" s="71"/>
      <c r="D76" s="55"/>
      <c r="E76" s="67"/>
    </row>
    <row r="77" spans="1:5" ht="18" customHeight="1" thickBot="1">
      <c r="A77" s="262"/>
      <c r="B77" s="103"/>
      <c r="C77" s="1"/>
      <c r="D77" s="1"/>
      <c r="E77" s="1"/>
    </row>
    <row r="78" spans="1:5" ht="18" customHeight="1">
      <c r="A78" s="255" t="s">
        <v>68</v>
      </c>
      <c r="B78" s="77">
        <f>SUM(B52-B43-B7)</f>
        <v>-1630</v>
      </c>
      <c r="C78" s="78">
        <f>SUM(C52-C43-C7)</f>
        <v>-1650</v>
      </c>
      <c r="D78" s="79">
        <f>SUM(D52-D43-D7)</f>
        <v>-1678.2999999999997</v>
      </c>
      <c r="E78" s="80">
        <f>SUM(E52-E43-E7)</f>
        <v>-1692.2999999999997</v>
      </c>
    </row>
    <row r="79" spans="1:5" ht="18" customHeight="1" thickBot="1">
      <c r="A79" s="256" t="s">
        <v>69</v>
      </c>
      <c r="B79" s="82">
        <f>SUM(B78-B48)</f>
        <v>-1630</v>
      </c>
      <c r="C79" s="83">
        <f>SUM(C78-C48)</f>
        <v>-1650</v>
      </c>
      <c r="D79" s="84">
        <f>SUM(D78-D48)</f>
        <v>-1678.2999999999997</v>
      </c>
      <c r="E79" s="85">
        <f>SUM(E78-E48)</f>
        <v>-1692.2999999999997</v>
      </c>
    </row>
    <row r="80" spans="1:5" ht="18" customHeight="1">
      <c r="A80" s="242" t="s">
        <v>70</v>
      </c>
      <c r="B80" s="86">
        <v>1630</v>
      </c>
      <c r="C80" s="86">
        <v>1650</v>
      </c>
      <c r="D80" s="87">
        <v>1678.3</v>
      </c>
      <c r="E80" s="88">
        <v>1692.3</v>
      </c>
    </row>
    <row r="81" spans="1:5" ht="18" customHeight="1">
      <c r="A81" s="243" t="s">
        <v>81</v>
      </c>
      <c r="B81" s="40"/>
      <c r="C81" s="41"/>
      <c r="D81" s="42"/>
      <c r="E81" s="66"/>
    </row>
    <row r="82" spans="1:5" ht="18" customHeight="1">
      <c r="A82" s="249" t="s">
        <v>71</v>
      </c>
      <c r="B82" s="40"/>
      <c r="C82" s="41"/>
      <c r="D82" s="42"/>
      <c r="E82" s="43"/>
    </row>
    <row r="83" spans="1:5" ht="18" customHeight="1">
      <c r="A83" s="118"/>
      <c r="B83" s="72"/>
      <c r="C83" s="72"/>
      <c r="D83" s="72"/>
      <c r="E83" s="72"/>
    </row>
    <row r="84" spans="1:5" ht="18" customHeight="1">
      <c r="A84" s="119" t="s">
        <v>82</v>
      </c>
      <c r="B84" s="72"/>
      <c r="C84" s="72"/>
      <c r="D84" s="72"/>
      <c r="E84" s="72"/>
    </row>
    <row r="85" spans="1:5" ht="18" customHeight="1">
      <c r="A85" s="420"/>
      <c r="B85" s="421"/>
      <c r="C85" s="421"/>
      <c r="D85" s="421"/>
      <c r="E85" s="421"/>
    </row>
    <row r="86" spans="1:5" ht="18" customHeight="1">
      <c r="A86" s="120"/>
      <c r="B86" s="72"/>
      <c r="C86" s="72"/>
      <c r="D86" s="72"/>
      <c r="E86" s="72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97">
        <v>18</v>
      </c>
      <c r="E88" s="98">
        <v>12</v>
      </c>
    </row>
    <row r="89" spans="1:5" ht="18" customHeight="1">
      <c r="A89" s="99" t="s">
        <v>85</v>
      </c>
      <c r="B89" s="100"/>
      <c r="C89" s="121"/>
      <c r="D89" s="101">
        <v>0</v>
      </c>
      <c r="E89" s="102">
        <v>0</v>
      </c>
    </row>
    <row r="90" spans="1:5" ht="18" customHeight="1">
      <c r="A90" s="99" t="s">
        <v>86</v>
      </c>
      <c r="B90" s="100"/>
      <c r="C90" s="121"/>
      <c r="D90" s="101">
        <v>263</v>
      </c>
      <c r="E90" s="102">
        <v>300</v>
      </c>
    </row>
    <row r="91" spans="1:5" ht="18" customHeight="1">
      <c r="A91" s="99" t="s">
        <v>87</v>
      </c>
      <c r="B91" s="100"/>
      <c r="C91" s="121"/>
      <c r="D91" s="101">
        <v>370</v>
      </c>
      <c r="E91" s="102">
        <v>350</v>
      </c>
    </row>
  </sheetData>
  <mergeCells count="6">
    <mergeCell ref="A85:E85"/>
    <mergeCell ref="A1:E1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6" orientation="portrait" r:id="rId1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799F-5AA1-4B6F-8EAB-C036888C2214}">
  <dimension ref="A1:E91"/>
  <sheetViews>
    <sheetView workbookViewId="0">
      <selection activeCell="A15" sqref="A15"/>
    </sheetView>
  </sheetViews>
  <sheetFormatPr defaultColWidth="9.109375" defaultRowHeight="14.4"/>
  <cols>
    <col min="1" max="1" width="55.6640625" style="280" customWidth="1"/>
    <col min="2" max="5" width="13.44140625" style="280" customWidth="1"/>
    <col min="6" max="16384" width="9.109375" style="280"/>
  </cols>
  <sheetData>
    <row r="1" spans="1:5" ht="24.75" customHeight="1">
      <c r="A1" s="124" t="s">
        <v>108</v>
      </c>
      <c r="B1" s="309"/>
      <c r="C1" s="310"/>
      <c r="D1" s="310"/>
      <c r="E1" s="310"/>
    </row>
    <row r="2" spans="1:5" ht="18" customHeight="1" thickBot="1">
      <c r="A2" s="283" t="s">
        <v>0</v>
      </c>
      <c r="B2" s="104"/>
      <c r="C2" s="311"/>
      <c r="D2" s="312"/>
      <c r="E2" s="312"/>
    </row>
    <row r="3" spans="1:5" ht="26.25" customHeight="1" thickBot="1">
      <c r="A3" s="313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.75" customHeight="1" thickBot="1">
      <c r="A4" s="16"/>
      <c r="B4" s="423"/>
      <c r="C4" s="423"/>
      <c r="D4" s="425"/>
      <c r="E4" s="427"/>
    </row>
    <row r="5" spans="1:5" ht="20.25" customHeight="1" thickBot="1">
      <c r="A5" s="16"/>
      <c r="B5" s="312"/>
      <c r="C5" s="312"/>
      <c r="D5" s="312"/>
      <c r="E5" s="312"/>
    </row>
    <row r="6" spans="1:5" ht="18" customHeight="1" thickBot="1">
      <c r="A6" s="187" t="s">
        <v>2</v>
      </c>
      <c r="B6" s="314">
        <f>SUM(B7+B43+B48)</f>
        <v>8274</v>
      </c>
      <c r="C6" s="314">
        <f>SUM(C7+C43+C48)</f>
        <v>8807.0000000000018</v>
      </c>
      <c r="D6" s="315">
        <f>SUM(D7+D43+D48)</f>
        <v>9450.4</v>
      </c>
      <c r="E6" s="316">
        <f>SUM(E7+E43+E48)</f>
        <v>9583.4</v>
      </c>
    </row>
    <row r="7" spans="1:5" ht="18" customHeight="1" thickBot="1">
      <c r="A7" s="317" t="s">
        <v>3</v>
      </c>
      <c r="B7" s="189">
        <f>SUM(B8:B42)</f>
        <v>8274</v>
      </c>
      <c r="C7" s="190">
        <f>SUM(C8:C42)</f>
        <v>8807.0000000000018</v>
      </c>
      <c r="D7" s="191">
        <f>SUM(D8:D42)</f>
        <v>9450.4</v>
      </c>
      <c r="E7" s="192">
        <f>SUM(E8:E42)</f>
        <v>9583.4</v>
      </c>
    </row>
    <row r="8" spans="1:5" ht="18" customHeight="1">
      <c r="A8" s="112" t="s">
        <v>4</v>
      </c>
      <c r="B8" s="127">
        <v>2760</v>
      </c>
      <c r="C8" s="128">
        <v>2872.4</v>
      </c>
      <c r="D8" s="129">
        <v>3000</v>
      </c>
      <c r="E8" s="130">
        <v>3050</v>
      </c>
    </row>
    <row r="9" spans="1:5" ht="18" customHeight="1">
      <c r="A9" s="18" t="s">
        <v>5</v>
      </c>
      <c r="B9" s="131">
        <v>3680.3</v>
      </c>
      <c r="C9" s="132">
        <v>3838.3</v>
      </c>
      <c r="D9" s="133">
        <v>4050</v>
      </c>
      <c r="E9" s="134">
        <v>4080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90</v>
      </c>
      <c r="C15" s="132">
        <v>90</v>
      </c>
      <c r="D15" s="133">
        <v>90</v>
      </c>
      <c r="E15" s="134">
        <v>90</v>
      </c>
    </row>
    <row r="16" spans="1:5" ht="18" customHeight="1">
      <c r="A16" s="18" t="s">
        <v>12</v>
      </c>
      <c r="B16" s="131"/>
      <c r="C16" s="132"/>
      <c r="D16" s="133"/>
      <c r="E16" s="134"/>
    </row>
    <row r="17" spans="1:5" ht="18" customHeight="1">
      <c r="A17" s="18" t="s">
        <v>13</v>
      </c>
      <c r="B17" s="131"/>
      <c r="C17" s="132"/>
      <c r="D17" s="133"/>
      <c r="E17" s="134"/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830</v>
      </c>
      <c r="C19" s="132">
        <v>1182</v>
      </c>
      <c r="D19" s="133">
        <v>1450</v>
      </c>
      <c r="E19" s="134">
        <v>1500</v>
      </c>
    </row>
    <row r="20" spans="1:5" ht="18" customHeight="1">
      <c r="A20" s="18" t="s">
        <v>16</v>
      </c>
      <c r="B20" s="135">
        <v>300</v>
      </c>
      <c r="C20" s="136">
        <v>220</v>
      </c>
      <c r="D20" s="137">
        <v>240</v>
      </c>
      <c r="E20" s="138">
        <v>240</v>
      </c>
    </row>
    <row r="21" spans="1:5" ht="18" customHeight="1">
      <c r="A21" s="18" t="s">
        <v>17</v>
      </c>
      <c r="B21" s="131">
        <v>100.1</v>
      </c>
      <c r="C21" s="132">
        <v>72.599999999999994</v>
      </c>
      <c r="D21" s="133">
        <v>85</v>
      </c>
      <c r="E21" s="134">
        <v>85</v>
      </c>
    </row>
    <row r="22" spans="1:5" ht="18" customHeight="1">
      <c r="A22" s="18" t="s">
        <v>18</v>
      </c>
      <c r="B22" s="131">
        <v>2</v>
      </c>
      <c r="C22" s="132"/>
      <c r="D22" s="133"/>
      <c r="E22" s="134"/>
    </row>
    <row r="23" spans="1:5" ht="18" customHeight="1">
      <c r="A23" s="18" t="s">
        <v>19</v>
      </c>
      <c r="B23" s="131">
        <v>6</v>
      </c>
      <c r="C23" s="132">
        <v>2.2000000000000002</v>
      </c>
      <c r="D23" s="133">
        <v>2.4</v>
      </c>
      <c r="E23" s="134">
        <v>2.4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/>
      <c r="C27" s="132"/>
      <c r="D27" s="133"/>
      <c r="E27" s="134"/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131">
        <v>30</v>
      </c>
      <c r="C29" s="132">
        <v>30</v>
      </c>
      <c r="D29" s="133">
        <v>30</v>
      </c>
      <c r="E29" s="134">
        <v>30</v>
      </c>
    </row>
    <row r="30" spans="1:5" ht="18" customHeight="1">
      <c r="A30" s="18" t="s">
        <v>26</v>
      </c>
      <c r="B30" s="131"/>
      <c r="C30" s="132"/>
      <c r="D30" s="133"/>
      <c r="E30" s="134"/>
    </row>
    <row r="31" spans="1:5" ht="18" customHeight="1">
      <c r="A31" s="18" t="s">
        <v>27</v>
      </c>
      <c r="B31" s="131"/>
      <c r="C31" s="132"/>
      <c r="D31" s="133"/>
      <c r="E31" s="134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145.6</v>
      </c>
      <c r="C34" s="132">
        <v>149.5</v>
      </c>
      <c r="D34" s="133">
        <v>153</v>
      </c>
      <c r="E34" s="134">
        <v>156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330</v>
      </c>
      <c r="C41" s="141">
        <v>350</v>
      </c>
      <c r="D41" s="142">
        <v>350</v>
      </c>
      <c r="E41" s="143">
        <v>350</v>
      </c>
    </row>
    <row r="42" spans="1:5" ht="18" customHeight="1" thickBot="1">
      <c r="A42" s="20" t="s">
        <v>38</v>
      </c>
      <c r="B42" s="318"/>
      <c r="C42" s="319"/>
      <c r="D42" s="320"/>
      <c r="E42" s="321"/>
    </row>
    <row r="43" spans="1:5" ht="18" customHeight="1" thickBot="1">
      <c r="A43" s="322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250" t="s">
        <v>40</v>
      </c>
      <c r="B44" s="155"/>
      <c r="C44" s="156"/>
      <c r="D44" s="157"/>
      <c r="E44" s="163"/>
    </row>
    <row r="45" spans="1:5" ht="18" customHeight="1">
      <c r="A45" s="251" t="s">
        <v>41</v>
      </c>
      <c r="B45" s="131"/>
      <c r="C45" s="139"/>
      <c r="D45" s="133"/>
      <c r="E45" s="164"/>
    </row>
    <row r="46" spans="1:5" ht="18" customHeight="1">
      <c r="A46" s="251" t="s">
        <v>42</v>
      </c>
      <c r="B46" s="131"/>
      <c r="C46" s="139"/>
      <c r="D46" s="133"/>
      <c r="E46" s="164"/>
    </row>
    <row r="47" spans="1:5" ht="18" customHeight="1" thickBot="1">
      <c r="A47" s="251" t="s">
        <v>43</v>
      </c>
      <c r="B47" s="131"/>
      <c r="C47" s="139"/>
      <c r="D47" s="146"/>
      <c r="E47" s="165"/>
    </row>
    <row r="48" spans="1:5" ht="18" customHeight="1" thickBot="1">
      <c r="A48" s="322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131"/>
      <c r="C49" s="132"/>
      <c r="D49" s="157"/>
      <c r="E49" s="163"/>
    </row>
    <row r="50" spans="1:5" ht="18" customHeight="1" thickBot="1">
      <c r="A50" s="115" t="s">
        <v>46</v>
      </c>
      <c r="B50" s="144"/>
      <c r="C50" s="166"/>
      <c r="D50" s="146"/>
      <c r="E50" s="165"/>
    </row>
    <row r="51" spans="1:5" ht="18" customHeight="1" thickBot="1">
      <c r="A51" s="309"/>
      <c r="B51" s="312"/>
      <c r="C51" s="323"/>
      <c r="D51" s="312"/>
      <c r="E51" s="312"/>
    </row>
    <row r="52" spans="1:5" ht="18" customHeight="1" thickBot="1">
      <c r="A52" s="187" t="s">
        <v>47</v>
      </c>
      <c r="B52" s="3">
        <f>SUM(B53+B73+B68)</f>
        <v>3560</v>
      </c>
      <c r="C52" s="3">
        <f>SUM(C53+C73+C68)</f>
        <v>3540</v>
      </c>
      <c r="D52" s="28">
        <f>SUM(D53+D73+D68)</f>
        <v>3500</v>
      </c>
      <c r="E52" s="29">
        <f>SUM(E53+E73+E68)</f>
        <v>3500</v>
      </c>
    </row>
    <row r="53" spans="1:5" ht="18" customHeight="1" thickBot="1">
      <c r="A53" s="317" t="s">
        <v>48</v>
      </c>
      <c r="B53" s="151">
        <f>SUM(B54:B67)</f>
        <v>3560</v>
      </c>
      <c r="C53" s="152">
        <f>SUM(C54:C67)</f>
        <v>3540</v>
      </c>
      <c r="D53" s="153">
        <f>SUM(D54:D67)</f>
        <v>3500</v>
      </c>
      <c r="E53" s="154">
        <f>SUM(E54:E67)</f>
        <v>3500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2930</v>
      </c>
      <c r="C55" s="139">
        <v>3130</v>
      </c>
      <c r="D55" s="133">
        <v>3150</v>
      </c>
      <c r="E55" s="134">
        <v>3150</v>
      </c>
    </row>
    <row r="56" spans="1:5" ht="18" customHeight="1">
      <c r="A56" s="19" t="s">
        <v>51</v>
      </c>
      <c r="B56" s="131">
        <v>30</v>
      </c>
      <c r="C56" s="139">
        <v>30</v>
      </c>
      <c r="D56" s="133">
        <v>30</v>
      </c>
      <c r="E56" s="134">
        <v>30</v>
      </c>
    </row>
    <row r="57" spans="1:5" ht="18" customHeight="1">
      <c r="A57" s="19" t="s">
        <v>52</v>
      </c>
      <c r="B57" s="131"/>
      <c r="C57" s="139"/>
      <c r="D57" s="133"/>
      <c r="E57" s="134"/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131"/>
      <c r="C61" s="139"/>
      <c r="D61" s="133"/>
      <c r="E61" s="134"/>
    </row>
    <row r="62" spans="1:5" ht="18" customHeight="1">
      <c r="A62" s="19" t="s">
        <v>57</v>
      </c>
      <c r="B62" s="131"/>
      <c r="C62" s="139"/>
      <c r="D62" s="133"/>
      <c r="E62" s="134"/>
    </row>
    <row r="63" spans="1:5" ht="18" customHeight="1">
      <c r="A63" s="19" t="s">
        <v>109</v>
      </c>
      <c r="B63" s="131"/>
      <c r="C63" s="139"/>
      <c r="D63" s="133"/>
      <c r="E63" s="134"/>
    </row>
    <row r="64" spans="1:5" ht="18" customHeight="1">
      <c r="A64" s="19" t="s">
        <v>110</v>
      </c>
      <c r="B64" s="131"/>
      <c r="C64" s="139"/>
      <c r="D64" s="133"/>
      <c r="E64" s="134"/>
    </row>
    <row r="65" spans="1:5" ht="18" customHeight="1">
      <c r="A65" s="19" t="s">
        <v>59</v>
      </c>
      <c r="B65" s="131"/>
      <c r="C65" s="139"/>
      <c r="D65" s="133"/>
      <c r="E65" s="134"/>
    </row>
    <row r="66" spans="1:5" ht="18" customHeight="1">
      <c r="A66" s="19" t="s">
        <v>60</v>
      </c>
      <c r="B66" s="131">
        <v>300</v>
      </c>
      <c r="C66" s="139"/>
      <c r="D66" s="133"/>
      <c r="E66" s="134"/>
    </row>
    <row r="67" spans="1:5" ht="18" customHeight="1" thickBot="1">
      <c r="A67" s="20" t="s">
        <v>61</v>
      </c>
      <c r="B67" s="144">
        <v>300</v>
      </c>
      <c r="C67" s="145">
        <v>380</v>
      </c>
      <c r="D67" s="146">
        <v>320</v>
      </c>
      <c r="E67" s="147">
        <v>320</v>
      </c>
    </row>
    <row r="68" spans="1:5" ht="18" customHeight="1" thickBot="1">
      <c r="A68" s="322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1" t="s">
        <v>63</v>
      </c>
      <c r="B69" s="62"/>
      <c r="C69" s="63"/>
      <c r="D69" s="64"/>
      <c r="E69" s="65"/>
    </row>
    <row r="70" spans="1:5" ht="18" customHeight="1">
      <c r="A70" s="22" t="s">
        <v>64</v>
      </c>
      <c r="B70" s="40"/>
      <c r="C70" s="48"/>
      <c r="D70" s="42"/>
      <c r="E70" s="66"/>
    </row>
    <row r="71" spans="1:5" ht="18" customHeight="1">
      <c r="A71" s="22" t="s">
        <v>65</v>
      </c>
      <c r="B71" s="40"/>
      <c r="C71" s="48"/>
      <c r="D71" s="42"/>
      <c r="E71" s="66"/>
    </row>
    <row r="72" spans="1:5" ht="18" customHeight="1" thickBot="1">
      <c r="A72" s="13" t="s">
        <v>66</v>
      </c>
      <c r="B72" s="53"/>
      <c r="C72" s="54"/>
      <c r="D72" s="55"/>
      <c r="E72" s="67"/>
    </row>
    <row r="73" spans="1:5" ht="18" customHeight="1" thickBot="1">
      <c r="A73" s="322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9"/>
      <c r="D74" s="157"/>
      <c r="E74" s="163"/>
    </row>
    <row r="75" spans="1:5" ht="18" customHeight="1">
      <c r="A75" s="74" t="s">
        <v>79</v>
      </c>
      <c r="B75" s="131"/>
      <c r="C75" s="132"/>
      <c r="D75" s="133"/>
      <c r="E75" s="164"/>
    </row>
    <row r="76" spans="1:5" ht="18" customHeight="1" thickBot="1">
      <c r="A76" s="75" t="s">
        <v>80</v>
      </c>
      <c r="B76" s="144"/>
      <c r="C76" s="166"/>
      <c r="D76" s="146"/>
      <c r="E76" s="165"/>
    </row>
    <row r="77" spans="1:5" ht="18" customHeight="1" thickBot="1">
      <c r="A77" s="324"/>
      <c r="B77" s="310"/>
      <c r="C77" s="312"/>
      <c r="D77" s="312"/>
      <c r="E77" s="312"/>
    </row>
    <row r="78" spans="1:5" ht="18" customHeight="1">
      <c r="A78" s="116" t="s">
        <v>68</v>
      </c>
      <c r="B78" s="289">
        <f>SUM(B52-B43-B7)</f>
        <v>-4714</v>
      </c>
      <c r="C78" s="305">
        <f>SUM(C52-C43-C7)</f>
        <v>-5267.0000000000018</v>
      </c>
      <c r="D78" s="290">
        <f>SUM(D52-D43-D7)</f>
        <v>-5950.4</v>
      </c>
      <c r="E78" s="291">
        <f>SUM(E52-E43-E7)</f>
        <v>-6083.4</v>
      </c>
    </row>
    <row r="79" spans="1:5" ht="18" customHeight="1" thickBot="1">
      <c r="A79" s="117" t="s">
        <v>69</v>
      </c>
      <c r="B79" s="292">
        <f>SUM(B78-B48)</f>
        <v>-4714</v>
      </c>
      <c r="C79" s="306">
        <f>SUM(C78-C48)</f>
        <v>-5267.0000000000018</v>
      </c>
      <c r="D79" s="293">
        <f>SUM(D78-D48)</f>
        <v>-5950.4</v>
      </c>
      <c r="E79" s="294">
        <f>SUM(E78-E48)</f>
        <v>-6083.4</v>
      </c>
    </row>
    <row r="80" spans="1:5" ht="18" customHeight="1">
      <c r="A80" s="295" t="s">
        <v>70</v>
      </c>
      <c r="B80" s="307">
        <v>4714</v>
      </c>
      <c r="C80" s="307">
        <v>5267</v>
      </c>
      <c r="D80" s="297">
        <v>5950.4</v>
      </c>
      <c r="E80" s="298">
        <v>6083.4</v>
      </c>
    </row>
    <row r="81" spans="1:5" ht="18" customHeight="1">
      <c r="A81" s="299" t="s">
        <v>81</v>
      </c>
      <c r="B81" s="131"/>
      <c r="C81" s="132"/>
      <c r="D81" s="133"/>
      <c r="E81" s="164"/>
    </row>
    <row r="82" spans="1:5" ht="18" customHeight="1">
      <c r="A82" s="300" t="s">
        <v>71</v>
      </c>
      <c r="B82" s="131"/>
      <c r="C82" s="132"/>
      <c r="D82" s="133"/>
      <c r="E82" s="134"/>
    </row>
    <row r="83" spans="1:5" ht="18" customHeight="1">
      <c r="A83" s="325"/>
      <c r="B83" s="323"/>
      <c r="C83" s="323"/>
      <c r="D83" s="323"/>
      <c r="E83" s="323"/>
    </row>
    <row r="84" spans="1:5" ht="18" customHeight="1">
      <c r="A84" s="326" t="s">
        <v>82</v>
      </c>
      <c r="B84" s="323"/>
      <c r="C84" s="323"/>
      <c r="D84" s="323"/>
      <c r="E84" s="323"/>
    </row>
    <row r="85" spans="1:5" ht="18" customHeight="1">
      <c r="A85" s="439"/>
      <c r="B85" s="421"/>
      <c r="C85" s="421"/>
      <c r="D85" s="421"/>
      <c r="E85" s="421"/>
    </row>
    <row r="86" spans="1:5" ht="18" customHeight="1">
      <c r="A86" s="327"/>
      <c r="B86" s="323"/>
      <c r="C86" s="323"/>
      <c r="D86" s="323"/>
      <c r="E86" s="323"/>
    </row>
    <row r="87" spans="1:5" ht="18" customHeight="1">
      <c r="A87" s="328" t="s">
        <v>83</v>
      </c>
      <c r="B87" s="328"/>
      <c r="C87" s="329"/>
      <c r="D87" s="329"/>
      <c r="E87" s="330" t="s">
        <v>0</v>
      </c>
    </row>
    <row r="88" spans="1:5" ht="18" customHeight="1">
      <c r="A88" s="94" t="s">
        <v>111</v>
      </c>
      <c r="B88" s="237"/>
      <c r="C88" s="121"/>
      <c r="D88" s="97">
        <v>150</v>
      </c>
      <c r="E88" s="98">
        <v>120</v>
      </c>
    </row>
    <row r="89" spans="1:5" ht="18" customHeight="1">
      <c r="A89" s="99" t="s">
        <v>85</v>
      </c>
      <c r="B89" s="240"/>
      <c r="C89" s="121"/>
      <c r="D89" s="101">
        <v>0</v>
      </c>
      <c r="E89" s="102">
        <v>0</v>
      </c>
    </row>
    <row r="90" spans="1:5" ht="18" customHeight="1">
      <c r="A90" s="99" t="s">
        <v>86</v>
      </c>
      <c r="B90" s="240"/>
      <c r="C90" s="121"/>
      <c r="D90" s="101">
        <v>580</v>
      </c>
      <c r="E90" s="102">
        <v>590</v>
      </c>
    </row>
    <row r="91" spans="1:5" ht="18" customHeight="1">
      <c r="A91" s="99" t="s">
        <v>87</v>
      </c>
      <c r="B91" s="240"/>
      <c r="C91" s="121"/>
      <c r="D91" s="101">
        <v>0</v>
      </c>
      <c r="E91" s="102">
        <v>0</v>
      </c>
    </row>
  </sheetData>
  <mergeCells count="5">
    <mergeCell ref="B3:B4"/>
    <mergeCell ref="C3:C4"/>
    <mergeCell ref="D3:D4"/>
    <mergeCell ref="E3:E4"/>
    <mergeCell ref="A85:E8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zoomScaleNormal="100" workbookViewId="0">
      <selection activeCell="A86" sqref="A86"/>
    </sheetView>
  </sheetViews>
  <sheetFormatPr defaultRowHeight="14.4"/>
  <cols>
    <col min="1" max="1" width="60.33203125" customWidth="1"/>
    <col min="2" max="5" width="13.44140625" customWidth="1"/>
  </cols>
  <sheetData>
    <row r="1" spans="1:5" ht="30.75" customHeight="1">
      <c r="A1" s="186" t="s">
        <v>98</v>
      </c>
      <c r="B1" s="125"/>
      <c r="C1" s="103"/>
      <c r="D1" s="103"/>
      <c r="E1" s="103"/>
    </row>
    <row r="2" spans="1:5" ht="16.2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.75" customHeight="1" thickBot="1">
      <c r="A4" s="16"/>
      <c r="B4" s="435"/>
      <c r="C4" s="435"/>
      <c r="D4" s="436"/>
      <c r="E4" s="437"/>
    </row>
    <row r="5" spans="1:5" ht="20.25" customHeight="1" thickBot="1">
      <c r="A5" s="16"/>
      <c r="B5" s="1"/>
      <c r="C5" s="1"/>
      <c r="D5" s="1"/>
      <c r="E5" s="1"/>
    </row>
    <row r="6" spans="1:5" ht="21" customHeight="1" thickBot="1">
      <c r="A6" s="187" t="s">
        <v>2</v>
      </c>
      <c r="B6" s="148">
        <f>SUM(B7+B43+B48)</f>
        <v>8779.6</v>
      </c>
      <c r="C6" s="148">
        <f>SUM(C7+C43+C48)</f>
        <v>8716.7999999999993</v>
      </c>
      <c r="D6" s="149">
        <f>SUM(D7+D43+D48)</f>
        <v>9315</v>
      </c>
      <c r="E6" s="150">
        <f>SUM(E7+E43+E48)</f>
        <v>9405</v>
      </c>
    </row>
    <row r="7" spans="1:5" ht="19.5" customHeight="1" thickBot="1">
      <c r="A7" s="188" t="s">
        <v>3</v>
      </c>
      <c r="B7" s="189">
        <f>SUM(B8:B42)</f>
        <v>8779.6</v>
      </c>
      <c r="C7" s="190">
        <f>SUM(C8:C42)</f>
        <v>8716.7999999999993</v>
      </c>
      <c r="D7" s="191">
        <f>SUM(D8:D42)</f>
        <v>9315</v>
      </c>
      <c r="E7" s="192">
        <f>SUM(E8:E42)</f>
        <v>9405</v>
      </c>
    </row>
    <row r="8" spans="1:5" ht="18" customHeight="1">
      <c r="A8" s="112" t="s">
        <v>4</v>
      </c>
      <c r="B8" s="127">
        <v>4147.1000000000004</v>
      </c>
      <c r="C8" s="128">
        <v>3900</v>
      </c>
      <c r="D8" s="129">
        <v>4050</v>
      </c>
      <c r="E8" s="130">
        <v>4090</v>
      </c>
    </row>
    <row r="9" spans="1:5" ht="18" customHeight="1">
      <c r="A9" s="18" t="s">
        <v>5</v>
      </c>
      <c r="B9" s="131">
        <v>2700</v>
      </c>
      <c r="C9" s="132">
        <v>2710</v>
      </c>
      <c r="D9" s="133">
        <v>3150</v>
      </c>
      <c r="E9" s="134">
        <v>3150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18" customHeight="1">
      <c r="A15" s="18" t="s">
        <v>11</v>
      </c>
      <c r="B15" s="131">
        <v>100</v>
      </c>
      <c r="C15" s="132">
        <v>65</v>
      </c>
      <c r="D15" s="133">
        <v>90</v>
      </c>
      <c r="E15" s="134">
        <v>90</v>
      </c>
    </row>
    <row r="16" spans="1:5" ht="18" customHeight="1">
      <c r="A16" s="18" t="s">
        <v>12</v>
      </c>
      <c r="B16" s="131"/>
      <c r="C16" s="132"/>
      <c r="D16" s="133"/>
      <c r="E16" s="134"/>
    </row>
    <row r="17" spans="1:5" ht="18" customHeight="1">
      <c r="A17" s="18" t="s">
        <v>13</v>
      </c>
      <c r="B17" s="131"/>
      <c r="C17" s="132"/>
      <c r="D17" s="133"/>
      <c r="E17" s="134"/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>
        <v>680</v>
      </c>
      <c r="C19" s="132">
        <v>822</v>
      </c>
      <c r="D19" s="133">
        <v>720</v>
      </c>
      <c r="E19" s="134">
        <v>750</v>
      </c>
    </row>
    <row r="20" spans="1:5" ht="18" customHeight="1">
      <c r="A20" s="18" t="s">
        <v>16</v>
      </c>
      <c r="B20" s="135">
        <v>310</v>
      </c>
      <c r="C20" s="136">
        <v>250</v>
      </c>
      <c r="D20" s="137">
        <v>320</v>
      </c>
      <c r="E20" s="138">
        <v>320</v>
      </c>
    </row>
    <row r="21" spans="1:5" ht="18" customHeight="1">
      <c r="A21" s="18" t="s">
        <v>17</v>
      </c>
      <c r="B21" s="131">
        <v>105</v>
      </c>
      <c r="C21" s="132">
        <v>79</v>
      </c>
      <c r="D21" s="133">
        <v>110</v>
      </c>
      <c r="E21" s="134">
        <v>110</v>
      </c>
    </row>
    <row r="22" spans="1:5" ht="18" customHeight="1">
      <c r="A22" s="18" t="s">
        <v>18</v>
      </c>
      <c r="B22" s="131">
        <v>1.5</v>
      </c>
      <c r="C22" s="132">
        <v>1.3</v>
      </c>
      <c r="D22" s="133">
        <v>2</v>
      </c>
      <c r="E22" s="134">
        <v>2</v>
      </c>
    </row>
    <row r="23" spans="1:5" ht="18" customHeight="1">
      <c r="A23" s="18" t="s">
        <v>19</v>
      </c>
      <c r="B23" s="131">
        <v>6.5</v>
      </c>
      <c r="C23" s="132">
        <v>2.5</v>
      </c>
      <c r="D23" s="133">
        <v>3</v>
      </c>
      <c r="E23" s="134">
        <v>3</v>
      </c>
    </row>
    <row r="24" spans="1:5" ht="18" customHeight="1">
      <c r="A24" s="18" t="s">
        <v>20</v>
      </c>
      <c r="B24" s="131"/>
      <c r="C24" s="132"/>
      <c r="D24" s="133"/>
      <c r="E24" s="134"/>
    </row>
    <row r="25" spans="1:5" ht="18" customHeight="1">
      <c r="A25" s="18" t="s">
        <v>21</v>
      </c>
      <c r="B25" s="131"/>
      <c r="C25" s="132"/>
      <c r="D25" s="133"/>
      <c r="E25" s="134"/>
    </row>
    <row r="26" spans="1:5" ht="18" customHeight="1">
      <c r="A26" s="18" t="s">
        <v>22</v>
      </c>
      <c r="B26" s="131"/>
      <c r="C26" s="132"/>
      <c r="D26" s="133"/>
      <c r="E26" s="134"/>
    </row>
    <row r="27" spans="1:5" ht="18" customHeight="1">
      <c r="A27" s="18" t="s">
        <v>23</v>
      </c>
      <c r="B27" s="131"/>
      <c r="C27" s="132"/>
      <c r="D27" s="133"/>
      <c r="E27" s="134"/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131"/>
      <c r="C29" s="132"/>
      <c r="D29" s="133"/>
      <c r="E29" s="134"/>
    </row>
    <row r="30" spans="1:5" ht="18" customHeight="1">
      <c r="A30" s="18" t="s">
        <v>26</v>
      </c>
      <c r="B30" s="131"/>
      <c r="C30" s="132"/>
      <c r="D30" s="133"/>
      <c r="E30" s="134"/>
    </row>
    <row r="31" spans="1:5" ht="18" customHeight="1">
      <c r="A31" s="18" t="s">
        <v>27</v>
      </c>
      <c r="B31" s="131"/>
      <c r="C31" s="132"/>
      <c r="D31" s="133"/>
      <c r="E31" s="134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309.5</v>
      </c>
      <c r="C34" s="132">
        <v>367</v>
      </c>
      <c r="D34" s="133">
        <v>360</v>
      </c>
      <c r="E34" s="134">
        <v>360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240</v>
      </c>
      <c r="C41" s="141">
        <v>340</v>
      </c>
      <c r="D41" s="142">
        <v>280</v>
      </c>
      <c r="E41" s="143">
        <v>280</v>
      </c>
    </row>
    <row r="42" spans="1:5" ht="18" customHeight="1" thickBot="1">
      <c r="A42" s="20" t="s">
        <v>38</v>
      </c>
      <c r="B42" s="144">
        <v>180</v>
      </c>
      <c r="C42" s="145">
        <v>180</v>
      </c>
      <c r="D42" s="146">
        <v>230</v>
      </c>
      <c r="E42" s="147">
        <v>250</v>
      </c>
    </row>
    <row r="43" spans="1:5" ht="19.5" customHeight="1" thickBot="1">
      <c r="A43" s="19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224" t="s">
        <v>40</v>
      </c>
      <c r="B44" s="155"/>
      <c r="C44" s="156"/>
      <c r="D44" s="157"/>
      <c r="E44" s="163"/>
    </row>
    <row r="45" spans="1:5" ht="18" customHeight="1">
      <c r="A45" s="225" t="s">
        <v>41</v>
      </c>
      <c r="B45" s="131"/>
      <c r="C45" s="139"/>
      <c r="D45" s="133"/>
      <c r="E45" s="164"/>
    </row>
    <row r="46" spans="1:5" ht="18" customHeight="1">
      <c r="A46" s="225" t="s">
        <v>42</v>
      </c>
      <c r="B46" s="131"/>
      <c r="C46" s="139"/>
      <c r="D46" s="133"/>
      <c r="E46" s="164"/>
    </row>
    <row r="47" spans="1:5" ht="18" customHeight="1" thickBot="1">
      <c r="A47" s="225" t="s">
        <v>43</v>
      </c>
      <c r="B47" s="131"/>
      <c r="C47" s="139"/>
      <c r="D47" s="146"/>
      <c r="E47" s="165"/>
    </row>
    <row r="48" spans="1:5" ht="19.5" customHeight="1" thickBot="1">
      <c r="A48" s="19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226" t="s">
        <v>45</v>
      </c>
      <c r="B49" s="131"/>
      <c r="C49" s="132"/>
      <c r="D49" s="157"/>
      <c r="E49" s="163"/>
    </row>
    <row r="50" spans="1:5" ht="18" customHeight="1" thickBot="1">
      <c r="A50" s="227" t="s">
        <v>46</v>
      </c>
      <c r="B50" s="144"/>
      <c r="C50" s="166"/>
      <c r="D50" s="146"/>
      <c r="E50" s="165"/>
    </row>
    <row r="51" spans="1:5" ht="18" customHeight="1" thickBot="1">
      <c r="A51" s="194"/>
      <c r="B51" s="167"/>
      <c r="C51" s="179"/>
      <c r="D51" s="167"/>
      <c r="E51" s="167"/>
    </row>
    <row r="52" spans="1:5" ht="21" customHeight="1" thickBot="1">
      <c r="A52" s="187" t="s">
        <v>47</v>
      </c>
      <c r="B52" s="148">
        <f>SUM(B53+B73+B68)</f>
        <v>4624.8</v>
      </c>
      <c r="C52" s="148">
        <f>SUM(C53+C73+C68)</f>
        <v>4364.8</v>
      </c>
      <c r="D52" s="149">
        <f>SUM(D53+D73+D68)</f>
        <v>4554.8</v>
      </c>
      <c r="E52" s="150">
        <f>SUM(E53+E73+E68)</f>
        <v>4554.8</v>
      </c>
    </row>
    <row r="53" spans="1:5" ht="19.5" customHeight="1" thickBot="1">
      <c r="A53" s="188" t="s">
        <v>48</v>
      </c>
      <c r="B53" s="151">
        <f>SUM(B54:B67)</f>
        <v>4460</v>
      </c>
      <c r="C53" s="152">
        <f>SUM(C54:C67)</f>
        <v>4200</v>
      </c>
      <c r="D53" s="153">
        <f>SUM(D54:D67)</f>
        <v>4390</v>
      </c>
      <c r="E53" s="154">
        <f>SUM(E54:E67)</f>
        <v>4390</v>
      </c>
    </row>
    <row r="54" spans="1:5" ht="18" customHeight="1">
      <c r="A54" s="224" t="s">
        <v>49</v>
      </c>
      <c r="B54" s="155"/>
      <c r="C54" s="156"/>
      <c r="D54" s="157"/>
      <c r="E54" s="158"/>
    </row>
    <row r="55" spans="1:5" ht="18" customHeight="1">
      <c r="A55" s="225" t="s">
        <v>50</v>
      </c>
      <c r="B55" s="131">
        <v>3660</v>
      </c>
      <c r="C55" s="139">
        <v>3490</v>
      </c>
      <c r="D55" s="133">
        <v>3550</v>
      </c>
      <c r="E55" s="134">
        <v>3550</v>
      </c>
    </row>
    <row r="56" spans="1:5" ht="18" customHeight="1">
      <c r="A56" s="225" t="s">
        <v>51</v>
      </c>
      <c r="B56" s="131">
        <v>330</v>
      </c>
      <c r="C56" s="139">
        <v>200</v>
      </c>
      <c r="D56" s="133">
        <v>330</v>
      </c>
      <c r="E56" s="134">
        <v>330</v>
      </c>
    </row>
    <row r="57" spans="1:5" ht="18" customHeight="1">
      <c r="A57" s="225" t="s">
        <v>52</v>
      </c>
      <c r="B57" s="131"/>
      <c r="C57" s="139"/>
      <c r="D57" s="133"/>
      <c r="E57" s="134"/>
    </row>
    <row r="58" spans="1:5" ht="18" customHeight="1">
      <c r="A58" s="225" t="s">
        <v>53</v>
      </c>
      <c r="B58" s="131"/>
      <c r="C58" s="139"/>
      <c r="D58" s="133"/>
      <c r="E58" s="134"/>
    </row>
    <row r="59" spans="1:5" ht="18" customHeight="1">
      <c r="A59" s="225" t="s">
        <v>54</v>
      </c>
      <c r="B59" s="131"/>
      <c r="C59" s="139"/>
      <c r="D59" s="133"/>
      <c r="E59" s="134"/>
    </row>
    <row r="60" spans="1:5" ht="18" customHeight="1">
      <c r="A60" s="225" t="s">
        <v>55</v>
      </c>
      <c r="B60" s="131"/>
      <c r="C60" s="139"/>
      <c r="D60" s="133"/>
      <c r="E60" s="134"/>
    </row>
    <row r="61" spans="1:5" ht="18" customHeight="1">
      <c r="A61" s="225" t="s">
        <v>56</v>
      </c>
      <c r="B61" s="131"/>
      <c r="C61" s="139"/>
      <c r="D61" s="133"/>
      <c r="E61" s="134"/>
    </row>
    <row r="62" spans="1:5" ht="18" customHeight="1">
      <c r="A62" s="225" t="s">
        <v>57</v>
      </c>
      <c r="B62" s="131"/>
      <c r="C62" s="139"/>
      <c r="D62" s="133"/>
      <c r="E62" s="134"/>
    </row>
    <row r="63" spans="1:5" ht="18" customHeight="1">
      <c r="A63" s="225" t="s">
        <v>58</v>
      </c>
      <c r="B63" s="131"/>
      <c r="C63" s="139"/>
      <c r="D63" s="133"/>
      <c r="E63" s="134"/>
    </row>
    <row r="64" spans="1:5" ht="18" customHeight="1">
      <c r="A64" s="225" t="s">
        <v>91</v>
      </c>
      <c r="B64" s="131"/>
      <c r="C64" s="139"/>
      <c r="D64" s="133"/>
      <c r="E64" s="134"/>
    </row>
    <row r="65" spans="1:5" ht="18" customHeight="1">
      <c r="A65" s="225" t="s">
        <v>59</v>
      </c>
      <c r="B65" s="131"/>
      <c r="C65" s="139"/>
      <c r="D65" s="133"/>
      <c r="E65" s="134"/>
    </row>
    <row r="66" spans="1:5" ht="18" customHeight="1">
      <c r="A66" s="225" t="s">
        <v>60</v>
      </c>
      <c r="B66" s="131"/>
      <c r="C66" s="139"/>
      <c r="D66" s="133"/>
      <c r="E66" s="134"/>
    </row>
    <row r="67" spans="1:5" ht="18" customHeight="1" thickBot="1">
      <c r="A67" s="228" t="s">
        <v>61</v>
      </c>
      <c r="B67" s="144">
        <v>470</v>
      </c>
      <c r="C67" s="145">
        <v>510</v>
      </c>
      <c r="D67" s="146">
        <v>510</v>
      </c>
      <c r="E67" s="147">
        <v>510</v>
      </c>
    </row>
    <row r="68" spans="1:5" ht="19.5" customHeight="1" thickBot="1">
      <c r="A68" s="193" t="s">
        <v>62</v>
      </c>
      <c r="B68" s="159">
        <f>SUM(B69:B72)</f>
        <v>0</v>
      </c>
      <c r="C68" s="160">
        <f>SUM(C69:C72)</f>
        <v>0</v>
      </c>
      <c r="D68" s="161">
        <f>SUM(D69:D72)</f>
        <v>0</v>
      </c>
      <c r="E68" s="162">
        <f>SUM(E69:E72)</f>
        <v>0</v>
      </c>
    </row>
    <row r="69" spans="1:5" ht="18" customHeight="1">
      <c r="A69" s="224" t="s">
        <v>63</v>
      </c>
      <c r="B69" s="155"/>
      <c r="C69" s="156"/>
      <c r="D69" s="157"/>
      <c r="E69" s="163"/>
    </row>
    <row r="70" spans="1:5" ht="18" customHeight="1">
      <c r="A70" s="225" t="s">
        <v>64</v>
      </c>
      <c r="B70" s="131"/>
      <c r="C70" s="139"/>
      <c r="D70" s="133"/>
      <c r="E70" s="164"/>
    </row>
    <row r="71" spans="1:5" ht="18" customHeight="1">
      <c r="A71" s="225" t="s">
        <v>65</v>
      </c>
      <c r="B71" s="131"/>
      <c r="C71" s="139"/>
      <c r="D71" s="133"/>
      <c r="E71" s="164"/>
    </row>
    <row r="72" spans="1:5" ht="18" customHeight="1" thickBot="1">
      <c r="A72" s="229" t="s">
        <v>66</v>
      </c>
      <c r="B72" s="144"/>
      <c r="C72" s="145"/>
      <c r="D72" s="146"/>
      <c r="E72" s="165"/>
    </row>
    <row r="73" spans="1:5" ht="19.5" customHeight="1" thickBot="1">
      <c r="A73" s="193" t="s">
        <v>67</v>
      </c>
      <c r="B73" s="159">
        <f>SUM(B74:B74)</f>
        <v>164.8</v>
      </c>
      <c r="C73" s="160">
        <f>SUM(C74:C74)</f>
        <v>164.8</v>
      </c>
      <c r="D73" s="161">
        <f>SUM(D74:D74)</f>
        <v>164.8</v>
      </c>
      <c r="E73" s="162">
        <f>SUM(E74:E74)</f>
        <v>164.8</v>
      </c>
    </row>
    <row r="74" spans="1:5" ht="18" customHeight="1">
      <c r="A74" s="230" t="s">
        <v>78</v>
      </c>
      <c r="B74" s="131">
        <v>164.8</v>
      </c>
      <c r="C74" s="139">
        <v>164.8</v>
      </c>
      <c r="D74" s="157">
        <v>164.8</v>
      </c>
      <c r="E74" s="163">
        <v>164.8</v>
      </c>
    </row>
    <row r="75" spans="1:5" ht="18" customHeight="1" thickBot="1">
      <c r="A75" s="231"/>
      <c r="B75" s="204"/>
      <c r="C75" s="167"/>
      <c r="D75" s="167"/>
      <c r="E75" s="167"/>
    </row>
    <row r="76" spans="1:5" ht="18" customHeight="1">
      <c r="A76" s="232" t="s">
        <v>68</v>
      </c>
      <c r="B76" s="168">
        <f>SUM(B52-B43-B7)</f>
        <v>-4154.8</v>
      </c>
      <c r="C76" s="169">
        <f>SUM(C52-C43-C7)</f>
        <v>-4351.9999999999991</v>
      </c>
      <c r="D76" s="170">
        <f>SUM(D52-D43-D7)</f>
        <v>-4760.2</v>
      </c>
      <c r="E76" s="171">
        <f>SUM(E52-E43-E7)</f>
        <v>-4850.2</v>
      </c>
    </row>
    <row r="77" spans="1:5" ht="18" customHeight="1" thickBot="1">
      <c r="A77" s="233" t="s">
        <v>69</v>
      </c>
      <c r="B77" s="172">
        <f>SUM(B76-B48)</f>
        <v>-4154.8</v>
      </c>
      <c r="C77" s="173">
        <f>SUM(C76-C48)</f>
        <v>-4351.9999999999991</v>
      </c>
      <c r="D77" s="174">
        <f>SUM(D76-D48)</f>
        <v>-4760.2</v>
      </c>
      <c r="E77" s="175">
        <f>SUM(E76-E48)</f>
        <v>-4850.2</v>
      </c>
    </row>
    <row r="78" spans="1:5" ht="18" customHeight="1">
      <c r="A78" s="242" t="s">
        <v>70</v>
      </c>
      <c r="B78" s="176">
        <v>4154.8</v>
      </c>
      <c r="C78" s="176">
        <v>4352</v>
      </c>
      <c r="D78" s="177">
        <v>4760</v>
      </c>
      <c r="E78" s="178">
        <v>4850</v>
      </c>
    </row>
    <row r="79" spans="1:5" ht="18" customHeight="1">
      <c r="A79" s="243" t="s">
        <v>81</v>
      </c>
      <c r="B79" s="131"/>
      <c r="C79" s="132"/>
      <c r="D79" s="133"/>
      <c r="E79" s="164"/>
    </row>
    <row r="80" spans="1:5" ht="18" customHeight="1">
      <c r="A80" s="249" t="s">
        <v>71</v>
      </c>
      <c r="B80" s="131"/>
      <c r="C80" s="132"/>
      <c r="D80" s="133"/>
      <c r="E80" s="134"/>
    </row>
    <row r="81" spans="1:5" ht="18" customHeight="1">
      <c r="A81" s="196"/>
      <c r="B81" s="179"/>
      <c r="C81" s="179"/>
      <c r="D81" s="179"/>
      <c r="E81" s="179"/>
    </row>
    <row r="82" spans="1:5" ht="18" customHeight="1">
      <c r="A82" s="205" t="s">
        <v>82</v>
      </c>
      <c r="B82" s="179"/>
      <c r="C82" s="179"/>
      <c r="D82" s="179"/>
      <c r="E82" s="179"/>
    </row>
    <row r="83" spans="1:5" ht="18" customHeight="1">
      <c r="A83" s="433"/>
      <c r="B83" s="440"/>
      <c r="C83" s="440"/>
      <c r="D83" s="440"/>
      <c r="E83" s="440"/>
    </row>
    <row r="84" spans="1:5" ht="18" customHeight="1">
      <c r="A84" s="206"/>
      <c r="B84" s="179"/>
      <c r="C84" s="179"/>
      <c r="D84" s="179"/>
      <c r="E84" s="179"/>
    </row>
    <row r="85" spans="1:5" ht="18" customHeight="1">
      <c r="A85" s="234" t="s">
        <v>83</v>
      </c>
      <c r="B85" s="234"/>
      <c r="C85" s="235"/>
      <c r="D85" s="199"/>
      <c r="E85" s="241" t="s">
        <v>0</v>
      </c>
    </row>
    <row r="86" spans="1:5" ht="18" customHeight="1">
      <c r="A86" s="236" t="s">
        <v>84</v>
      </c>
      <c r="B86" s="237"/>
      <c r="C86" s="238"/>
      <c r="D86" s="180">
        <v>300</v>
      </c>
      <c r="E86" s="181">
        <v>250</v>
      </c>
    </row>
    <row r="87" spans="1:5" ht="18" customHeight="1">
      <c r="A87" s="239" t="s">
        <v>85</v>
      </c>
      <c r="B87" s="240"/>
      <c r="C87" s="238"/>
      <c r="D87" s="182">
        <v>0</v>
      </c>
      <c r="E87" s="183">
        <v>0</v>
      </c>
    </row>
    <row r="88" spans="1:5" ht="18" customHeight="1">
      <c r="A88" s="239" t="s">
        <v>86</v>
      </c>
      <c r="B88" s="240"/>
      <c r="C88" s="238"/>
      <c r="D88" s="182">
        <v>600</v>
      </c>
      <c r="E88" s="183">
        <v>700</v>
      </c>
    </row>
    <row r="89" spans="1:5" ht="18" customHeight="1">
      <c r="A89" s="239" t="s">
        <v>87</v>
      </c>
      <c r="B89" s="240"/>
      <c r="C89" s="238"/>
      <c r="D89" s="182">
        <v>350</v>
      </c>
      <c r="E89" s="183">
        <v>350</v>
      </c>
    </row>
    <row r="90" spans="1:5" ht="18" customHeight="1"/>
    <row r="91" spans="1:5" ht="18" customHeight="1"/>
  </sheetData>
  <mergeCells count="5">
    <mergeCell ref="A83:E83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6" orientation="portrait" r:id="rId1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1"/>
  <sheetViews>
    <sheetView zoomScaleNormal="100" workbookViewId="0">
      <selection activeCell="A4" sqref="A4"/>
    </sheetView>
  </sheetViews>
  <sheetFormatPr defaultRowHeight="14.4"/>
  <cols>
    <col min="1" max="1" width="60.33203125" customWidth="1"/>
    <col min="2" max="5" width="13.44140625" customWidth="1"/>
  </cols>
  <sheetData>
    <row r="1" spans="1:5" ht="30.75" customHeight="1">
      <c r="A1" s="244" t="s">
        <v>99</v>
      </c>
      <c r="B1" s="245"/>
      <c r="C1" s="103"/>
      <c r="D1" s="103"/>
      <c r="E1" s="103"/>
    </row>
    <row r="2" spans="1:5" ht="16.2" thickBot="1">
      <c r="A2" s="184" t="s">
        <v>0</v>
      </c>
      <c r="B2" s="104"/>
      <c r="C2" s="25"/>
      <c r="D2" s="1"/>
      <c r="E2" s="1"/>
    </row>
    <row r="3" spans="1:5" ht="26.25" customHeight="1" thickBot="1">
      <c r="A3" s="105" t="s">
        <v>1</v>
      </c>
      <c r="B3" s="430" t="s">
        <v>73</v>
      </c>
      <c r="C3" s="430" t="s">
        <v>74</v>
      </c>
      <c r="D3" s="431" t="s">
        <v>75</v>
      </c>
      <c r="E3" s="432" t="s">
        <v>76</v>
      </c>
    </row>
    <row r="4" spans="1:5" ht="48.75" customHeight="1" thickBot="1">
      <c r="A4" s="16"/>
      <c r="B4" s="435"/>
      <c r="C4" s="435"/>
      <c r="D4" s="436"/>
      <c r="E4" s="437"/>
    </row>
    <row r="5" spans="1:5" ht="20.25" customHeight="1" thickBot="1">
      <c r="A5" s="16"/>
      <c r="B5" s="1"/>
      <c r="C5" s="1"/>
      <c r="D5" s="1"/>
      <c r="E5" s="1"/>
    </row>
    <row r="6" spans="1:5" ht="21" customHeight="1" thickBot="1">
      <c r="A6" s="106" t="s">
        <v>2</v>
      </c>
      <c r="B6" s="148">
        <f>SUM(B7+B43+B48)</f>
        <v>8032</v>
      </c>
      <c r="C6" s="148">
        <f>SUM(C7+C43+C48)</f>
        <v>8368</v>
      </c>
      <c r="D6" s="149">
        <f>SUM(D7+D43+D48)</f>
        <v>8525</v>
      </c>
      <c r="E6" s="150">
        <f>SUM(E7+E43+E48)</f>
        <v>8675</v>
      </c>
    </row>
    <row r="7" spans="1:5" ht="19.5" customHeight="1" thickBot="1">
      <c r="A7" s="107" t="s">
        <v>3</v>
      </c>
      <c r="B7" s="189">
        <f>SUM(B8:B42)</f>
        <v>8032</v>
      </c>
      <c r="C7" s="190">
        <f>SUM(C8:C42)</f>
        <v>8368</v>
      </c>
      <c r="D7" s="191">
        <f>SUM(D8:D42)</f>
        <v>8525</v>
      </c>
      <c r="E7" s="192">
        <f>SUM(E8:E42)</f>
        <v>8675</v>
      </c>
    </row>
    <row r="8" spans="1:5" ht="18" customHeight="1">
      <c r="A8" s="112" t="s">
        <v>4</v>
      </c>
      <c r="B8" s="127">
        <v>2925</v>
      </c>
      <c r="C8" s="128">
        <v>2985</v>
      </c>
      <c r="D8" s="129">
        <v>2990</v>
      </c>
      <c r="E8" s="130">
        <v>3010</v>
      </c>
    </row>
    <row r="9" spans="1:5" ht="18" customHeight="1">
      <c r="A9" s="18" t="s">
        <v>5</v>
      </c>
      <c r="B9" s="131">
        <v>2970</v>
      </c>
      <c r="C9" s="132">
        <v>3050</v>
      </c>
      <c r="D9" s="133">
        <v>3160</v>
      </c>
      <c r="E9" s="134">
        <v>3250</v>
      </c>
    </row>
    <row r="10" spans="1:5" ht="18" customHeight="1">
      <c r="A10" s="18" t="s">
        <v>6</v>
      </c>
      <c r="B10" s="131"/>
      <c r="C10" s="132"/>
      <c r="D10" s="133"/>
      <c r="E10" s="134"/>
    </row>
    <row r="11" spans="1:5" ht="18" customHeight="1">
      <c r="A11" s="18" t="s">
        <v>7</v>
      </c>
      <c r="B11" s="131"/>
      <c r="C11" s="132"/>
      <c r="D11" s="133"/>
      <c r="E11" s="134"/>
    </row>
    <row r="12" spans="1:5" ht="18" customHeight="1">
      <c r="A12" s="18" t="s">
        <v>8</v>
      </c>
      <c r="B12" s="131"/>
      <c r="C12" s="132"/>
      <c r="D12" s="133"/>
      <c r="E12" s="134"/>
    </row>
    <row r="13" spans="1:5" ht="18" customHeight="1">
      <c r="A13" s="18" t="s">
        <v>9</v>
      </c>
      <c r="B13" s="131"/>
      <c r="C13" s="132"/>
      <c r="D13" s="133"/>
      <c r="E13" s="134"/>
    </row>
    <row r="14" spans="1:5" ht="18" customHeight="1">
      <c r="A14" s="18" t="s">
        <v>10</v>
      </c>
      <c r="B14" s="131"/>
      <c r="C14" s="132"/>
      <c r="D14" s="133"/>
      <c r="E14" s="134"/>
    </row>
    <row r="15" spans="1:5" ht="20.25" customHeight="1">
      <c r="A15" s="18" t="s">
        <v>11</v>
      </c>
      <c r="B15" s="131">
        <v>200</v>
      </c>
      <c r="C15" s="132">
        <v>200</v>
      </c>
      <c r="D15" s="133">
        <v>200</v>
      </c>
      <c r="E15" s="134">
        <v>210</v>
      </c>
    </row>
    <row r="16" spans="1:5" ht="18" customHeight="1">
      <c r="A16" s="18" t="s">
        <v>12</v>
      </c>
      <c r="B16" s="131"/>
      <c r="C16" s="132"/>
      <c r="D16" s="133"/>
      <c r="E16" s="134"/>
    </row>
    <row r="17" spans="1:5" ht="18" customHeight="1">
      <c r="A17" s="18" t="s">
        <v>13</v>
      </c>
      <c r="B17" s="131"/>
      <c r="C17" s="132"/>
      <c r="D17" s="133"/>
      <c r="E17" s="134"/>
    </row>
    <row r="18" spans="1:5" ht="18" customHeight="1">
      <c r="A18" s="18" t="s">
        <v>14</v>
      </c>
      <c r="B18" s="131"/>
      <c r="C18" s="132"/>
      <c r="D18" s="133"/>
      <c r="E18" s="134"/>
    </row>
    <row r="19" spans="1:5" ht="18" customHeight="1">
      <c r="A19" s="18" t="s">
        <v>15</v>
      </c>
      <c r="B19" s="131"/>
      <c r="C19" s="132"/>
      <c r="D19" s="133"/>
      <c r="E19" s="134"/>
    </row>
    <row r="20" spans="1:5" ht="18" customHeight="1">
      <c r="A20" s="18" t="s">
        <v>16</v>
      </c>
      <c r="B20" s="135"/>
      <c r="C20" s="136"/>
      <c r="D20" s="137"/>
      <c r="E20" s="138"/>
    </row>
    <row r="21" spans="1:5" ht="18" customHeight="1">
      <c r="A21" s="18" t="s">
        <v>17</v>
      </c>
      <c r="B21" s="131"/>
      <c r="C21" s="132"/>
      <c r="D21" s="133"/>
      <c r="E21" s="134"/>
    </row>
    <row r="22" spans="1:5" ht="18" customHeight="1">
      <c r="A22" s="18" t="s">
        <v>18</v>
      </c>
      <c r="B22" s="131">
        <v>625</v>
      </c>
      <c r="C22" s="132">
        <v>647</v>
      </c>
      <c r="D22" s="133">
        <v>650</v>
      </c>
      <c r="E22" s="134">
        <v>660</v>
      </c>
    </row>
    <row r="23" spans="1:5" ht="18" customHeight="1">
      <c r="A23" s="18" t="s">
        <v>19</v>
      </c>
      <c r="B23" s="131">
        <v>390</v>
      </c>
      <c r="C23" s="132">
        <v>390</v>
      </c>
      <c r="D23" s="133">
        <v>390</v>
      </c>
      <c r="E23" s="134">
        <v>390</v>
      </c>
    </row>
    <row r="24" spans="1:5" ht="18" customHeight="1">
      <c r="A24" s="18" t="s">
        <v>20</v>
      </c>
      <c r="B24" s="131">
        <v>127</v>
      </c>
      <c r="C24" s="132">
        <v>127</v>
      </c>
      <c r="D24" s="133">
        <v>127</v>
      </c>
      <c r="E24" s="134">
        <v>127</v>
      </c>
    </row>
    <row r="25" spans="1:5" ht="18" customHeight="1">
      <c r="A25" s="18" t="s">
        <v>21</v>
      </c>
      <c r="B25" s="131">
        <v>3</v>
      </c>
      <c r="C25" s="132">
        <v>3</v>
      </c>
      <c r="D25" s="133">
        <v>3</v>
      </c>
      <c r="E25" s="134">
        <v>3</v>
      </c>
    </row>
    <row r="26" spans="1:5" ht="18" customHeight="1">
      <c r="A26" s="18" t="s">
        <v>22</v>
      </c>
      <c r="B26" s="131">
        <v>9</v>
      </c>
      <c r="C26" s="132">
        <v>5</v>
      </c>
      <c r="D26" s="133">
        <v>5</v>
      </c>
      <c r="E26" s="134">
        <v>5</v>
      </c>
    </row>
    <row r="27" spans="1:5" ht="18" customHeight="1">
      <c r="A27" s="18" t="s">
        <v>23</v>
      </c>
      <c r="B27" s="131"/>
      <c r="C27" s="132"/>
      <c r="D27" s="133"/>
      <c r="E27" s="134"/>
    </row>
    <row r="28" spans="1:5" ht="18" customHeight="1">
      <c r="A28" s="18" t="s">
        <v>24</v>
      </c>
      <c r="B28" s="131"/>
      <c r="C28" s="132"/>
      <c r="D28" s="133"/>
      <c r="E28" s="134"/>
    </row>
    <row r="29" spans="1:5" ht="18" customHeight="1">
      <c r="A29" s="18" t="s">
        <v>25</v>
      </c>
      <c r="B29" s="131"/>
      <c r="C29" s="132"/>
      <c r="D29" s="133"/>
      <c r="E29" s="134"/>
    </row>
    <row r="30" spans="1:5" ht="18" customHeight="1">
      <c r="A30" s="18" t="s">
        <v>26</v>
      </c>
      <c r="B30" s="131"/>
      <c r="C30" s="132"/>
      <c r="D30" s="133"/>
      <c r="E30" s="134"/>
    </row>
    <row r="31" spans="1:5" ht="18" customHeight="1">
      <c r="A31" s="18" t="s">
        <v>27</v>
      </c>
      <c r="B31" s="131"/>
      <c r="C31" s="132"/>
      <c r="D31" s="133"/>
      <c r="E31" s="134"/>
    </row>
    <row r="32" spans="1:5" ht="18" customHeight="1">
      <c r="A32" s="18" t="s">
        <v>28</v>
      </c>
      <c r="B32" s="131"/>
      <c r="C32" s="132"/>
      <c r="D32" s="133"/>
      <c r="E32" s="134"/>
    </row>
    <row r="33" spans="1:5" ht="18" customHeight="1">
      <c r="A33" s="18" t="s">
        <v>29</v>
      </c>
      <c r="B33" s="131"/>
      <c r="C33" s="132"/>
      <c r="D33" s="133"/>
      <c r="E33" s="134"/>
    </row>
    <row r="34" spans="1:5" ht="18" customHeight="1">
      <c r="A34" s="18" t="s">
        <v>30</v>
      </c>
      <c r="B34" s="131">
        <v>133</v>
      </c>
      <c r="C34" s="132">
        <v>151</v>
      </c>
      <c r="D34" s="133">
        <v>160</v>
      </c>
      <c r="E34" s="134">
        <v>160</v>
      </c>
    </row>
    <row r="35" spans="1:5" ht="18" customHeight="1">
      <c r="A35" s="19" t="s">
        <v>31</v>
      </c>
      <c r="B35" s="131"/>
      <c r="C35" s="139"/>
      <c r="D35" s="133"/>
      <c r="E35" s="134"/>
    </row>
    <row r="36" spans="1:5" ht="18" customHeight="1">
      <c r="A36" s="19" t="s">
        <v>32</v>
      </c>
      <c r="B36" s="131"/>
      <c r="C36" s="139"/>
      <c r="D36" s="133"/>
      <c r="E36" s="134"/>
    </row>
    <row r="37" spans="1:5" ht="18" customHeight="1">
      <c r="A37" s="19" t="s">
        <v>33</v>
      </c>
      <c r="B37" s="131"/>
      <c r="C37" s="139"/>
      <c r="D37" s="133"/>
      <c r="E37" s="134"/>
    </row>
    <row r="38" spans="1:5" ht="18" customHeight="1">
      <c r="A38" s="19" t="s">
        <v>34</v>
      </c>
      <c r="B38" s="131"/>
      <c r="C38" s="139"/>
      <c r="D38" s="133"/>
      <c r="E38" s="134"/>
    </row>
    <row r="39" spans="1:5" ht="18" customHeight="1">
      <c r="A39" s="19" t="s">
        <v>35</v>
      </c>
      <c r="B39" s="131"/>
      <c r="C39" s="139"/>
      <c r="D39" s="133"/>
      <c r="E39" s="134"/>
    </row>
    <row r="40" spans="1:5" ht="18" customHeight="1">
      <c r="A40" s="19" t="s">
        <v>36</v>
      </c>
      <c r="B40" s="131"/>
      <c r="C40" s="139"/>
      <c r="D40" s="133"/>
      <c r="E40" s="134"/>
    </row>
    <row r="41" spans="1:5" ht="18" customHeight="1">
      <c r="A41" s="20" t="s">
        <v>37</v>
      </c>
      <c r="B41" s="140">
        <v>570</v>
      </c>
      <c r="C41" s="141">
        <v>730</v>
      </c>
      <c r="D41" s="142">
        <v>760</v>
      </c>
      <c r="E41" s="143">
        <v>780</v>
      </c>
    </row>
    <row r="42" spans="1:5" ht="18" customHeight="1" thickBot="1">
      <c r="A42" s="20" t="s">
        <v>38</v>
      </c>
      <c r="B42" s="144">
        <v>80</v>
      </c>
      <c r="C42" s="145">
        <v>80</v>
      </c>
      <c r="D42" s="146">
        <v>80</v>
      </c>
      <c r="E42" s="147">
        <v>80</v>
      </c>
    </row>
    <row r="43" spans="1:5" ht="19.5" customHeight="1" thickBot="1">
      <c r="A43" s="113" t="s">
        <v>39</v>
      </c>
      <c r="B43" s="159">
        <f>SUM(B44:B47)</f>
        <v>0</v>
      </c>
      <c r="C43" s="160">
        <f>SUM(C44:C47)</f>
        <v>0</v>
      </c>
      <c r="D43" s="161">
        <f>SUM(D44:D47)</f>
        <v>0</v>
      </c>
      <c r="E43" s="185">
        <f>SUM(E44:E47)</f>
        <v>0</v>
      </c>
    </row>
    <row r="44" spans="1:5" ht="18" customHeight="1">
      <c r="A44" s="17" t="s">
        <v>40</v>
      </c>
      <c r="B44" s="155"/>
      <c r="C44" s="156"/>
      <c r="D44" s="157"/>
      <c r="E44" s="163"/>
    </row>
    <row r="45" spans="1:5" ht="18" customHeight="1">
      <c r="A45" s="19" t="s">
        <v>41</v>
      </c>
      <c r="B45" s="131"/>
      <c r="C45" s="139"/>
      <c r="D45" s="133"/>
      <c r="E45" s="164"/>
    </row>
    <row r="46" spans="1:5" ht="18" customHeight="1">
      <c r="A46" s="19" t="s">
        <v>42</v>
      </c>
      <c r="B46" s="131"/>
      <c r="C46" s="139"/>
      <c r="D46" s="133"/>
      <c r="E46" s="164"/>
    </row>
    <row r="47" spans="1:5" ht="18" customHeight="1" thickBot="1">
      <c r="A47" s="19" t="s">
        <v>43</v>
      </c>
      <c r="B47" s="131"/>
      <c r="C47" s="139"/>
      <c r="D47" s="146"/>
      <c r="E47" s="165"/>
    </row>
    <row r="48" spans="1:5" ht="19.5" customHeight="1" thickBot="1">
      <c r="A48" s="113" t="s">
        <v>44</v>
      </c>
      <c r="B48" s="159">
        <f>SUM(B49:B50)</f>
        <v>0</v>
      </c>
      <c r="C48" s="160">
        <f>SUM(C49:C50)</f>
        <v>0</v>
      </c>
      <c r="D48" s="161">
        <f>SUM(D49:D50)</f>
        <v>0</v>
      </c>
      <c r="E48" s="162">
        <f>SUM(E49:E50)</f>
        <v>0</v>
      </c>
    </row>
    <row r="49" spans="1:5" ht="18" customHeight="1">
      <c r="A49" s="114" t="s">
        <v>45</v>
      </c>
      <c r="B49" s="131"/>
      <c r="C49" s="132"/>
      <c r="D49" s="157"/>
      <c r="E49" s="163"/>
    </row>
    <row r="50" spans="1:5" ht="18" customHeight="1" thickBot="1">
      <c r="A50" s="115" t="s">
        <v>46</v>
      </c>
      <c r="B50" s="144"/>
      <c r="C50" s="166"/>
      <c r="D50" s="146"/>
      <c r="E50" s="165"/>
    </row>
    <row r="51" spans="1:5" ht="18" customHeight="1" thickBot="1">
      <c r="A51" s="23"/>
      <c r="B51" s="167"/>
      <c r="C51" s="179"/>
      <c r="D51" s="167"/>
      <c r="E51" s="167"/>
    </row>
    <row r="52" spans="1:5" ht="26.25" customHeight="1" thickBot="1">
      <c r="A52" s="106" t="s">
        <v>47</v>
      </c>
      <c r="B52" s="148">
        <f>SUM(B53+B73+B68)</f>
        <v>3232</v>
      </c>
      <c r="C52" s="148">
        <f>SUM(C53+C73+C68)</f>
        <v>3446</v>
      </c>
      <c r="D52" s="149">
        <f>SUM(D53+D73+D68)</f>
        <v>3476</v>
      </c>
      <c r="E52" s="150">
        <f>SUM(E53+E73+E68)</f>
        <v>3499</v>
      </c>
    </row>
    <row r="53" spans="1:5" ht="19.5" customHeight="1" thickBot="1">
      <c r="A53" s="107" t="s">
        <v>48</v>
      </c>
      <c r="B53" s="151">
        <f>SUM(B54:B67)</f>
        <v>3231</v>
      </c>
      <c r="C53" s="152">
        <f>SUM(C54:C67)</f>
        <v>3445</v>
      </c>
      <c r="D53" s="153">
        <f>SUM(D54:D67)</f>
        <v>3475</v>
      </c>
      <c r="E53" s="154">
        <f>SUM(E54:E67)</f>
        <v>3498</v>
      </c>
    </row>
    <row r="54" spans="1:5" ht="18" customHeight="1">
      <c r="A54" s="17" t="s">
        <v>49</v>
      </c>
      <c r="B54" s="155"/>
      <c r="C54" s="156"/>
      <c r="D54" s="157"/>
      <c r="E54" s="158"/>
    </row>
    <row r="55" spans="1:5" ht="18" customHeight="1">
      <c r="A55" s="19" t="s">
        <v>50</v>
      </c>
      <c r="B55" s="131">
        <v>2485</v>
      </c>
      <c r="C55" s="139">
        <v>2525</v>
      </c>
      <c r="D55" s="133">
        <v>2535</v>
      </c>
      <c r="E55" s="134">
        <v>2548</v>
      </c>
    </row>
    <row r="56" spans="1:5" ht="18" customHeight="1">
      <c r="A56" s="19" t="s">
        <v>51</v>
      </c>
      <c r="B56" s="131">
        <v>400</v>
      </c>
      <c r="C56" s="139">
        <v>400</v>
      </c>
      <c r="D56" s="133">
        <v>420</v>
      </c>
      <c r="E56" s="134">
        <v>430</v>
      </c>
    </row>
    <row r="57" spans="1:5" ht="18" customHeight="1">
      <c r="A57" s="19" t="s">
        <v>52</v>
      </c>
      <c r="B57" s="131"/>
      <c r="C57" s="139"/>
      <c r="D57" s="133"/>
      <c r="E57" s="134"/>
    </row>
    <row r="58" spans="1:5" ht="18" customHeight="1">
      <c r="A58" s="19" t="s">
        <v>53</v>
      </c>
      <c r="B58" s="131"/>
      <c r="C58" s="139"/>
      <c r="D58" s="133"/>
      <c r="E58" s="134"/>
    </row>
    <row r="59" spans="1:5" ht="18" customHeight="1">
      <c r="A59" s="19" t="s">
        <v>54</v>
      </c>
      <c r="B59" s="131"/>
      <c r="C59" s="139"/>
      <c r="D59" s="133"/>
      <c r="E59" s="134"/>
    </row>
    <row r="60" spans="1:5" ht="18" customHeight="1">
      <c r="A60" s="19" t="s">
        <v>55</v>
      </c>
      <c r="B60" s="131"/>
      <c r="C60" s="139"/>
      <c r="D60" s="133"/>
      <c r="E60" s="134"/>
    </row>
    <row r="61" spans="1:5" ht="18" customHeight="1">
      <c r="A61" s="19" t="s">
        <v>56</v>
      </c>
      <c r="B61" s="131"/>
      <c r="C61" s="139"/>
      <c r="D61" s="133"/>
      <c r="E61" s="134"/>
    </row>
    <row r="62" spans="1:5" ht="18" customHeight="1">
      <c r="A62" s="19" t="s">
        <v>57</v>
      </c>
      <c r="B62" s="131"/>
      <c r="C62" s="139"/>
      <c r="D62" s="133"/>
      <c r="E62" s="134"/>
    </row>
    <row r="63" spans="1:5" ht="18" customHeight="1">
      <c r="A63" s="19" t="s">
        <v>58</v>
      </c>
      <c r="B63" s="131"/>
      <c r="C63" s="139"/>
      <c r="D63" s="133"/>
      <c r="E63" s="134"/>
    </row>
    <row r="64" spans="1:5" ht="18" customHeight="1">
      <c r="A64" s="19" t="s">
        <v>88</v>
      </c>
      <c r="B64" s="131"/>
      <c r="C64" s="139"/>
      <c r="D64" s="133"/>
      <c r="E64" s="134"/>
    </row>
    <row r="65" spans="1:5" ht="18" customHeight="1">
      <c r="A65" s="19" t="s">
        <v>59</v>
      </c>
      <c r="B65" s="131"/>
      <c r="C65" s="139"/>
      <c r="D65" s="133"/>
      <c r="E65" s="134"/>
    </row>
    <row r="66" spans="1:5" ht="18" customHeight="1">
      <c r="A66" s="19" t="s">
        <v>60</v>
      </c>
      <c r="B66" s="131"/>
      <c r="C66" s="139"/>
      <c r="D66" s="133"/>
      <c r="E66" s="134"/>
    </row>
    <row r="67" spans="1:5" ht="18" customHeight="1" thickBot="1">
      <c r="A67" s="20" t="s">
        <v>61</v>
      </c>
      <c r="B67" s="144">
        <v>346</v>
      </c>
      <c r="C67" s="145">
        <v>520</v>
      </c>
      <c r="D67" s="146">
        <v>520</v>
      </c>
      <c r="E67" s="147">
        <v>520</v>
      </c>
    </row>
    <row r="68" spans="1:5" ht="19.5" customHeight="1" thickBot="1">
      <c r="A68" s="113" t="s">
        <v>62</v>
      </c>
      <c r="B68" s="159">
        <f>SUM(B69:B72)</f>
        <v>1</v>
      </c>
      <c r="C68" s="160">
        <f>SUM(C69:C72)</f>
        <v>1</v>
      </c>
      <c r="D68" s="161">
        <f>SUM(D69:D72)</f>
        <v>1</v>
      </c>
      <c r="E68" s="162">
        <f>SUM(E69:E72)</f>
        <v>1</v>
      </c>
    </row>
    <row r="69" spans="1:5" ht="18" customHeight="1">
      <c r="A69" s="21" t="s">
        <v>63</v>
      </c>
      <c r="B69" s="155">
        <v>1</v>
      </c>
      <c r="C69" s="156">
        <v>1</v>
      </c>
      <c r="D69" s="157">
        <v>1</v>
      </c>
      <c r="E69" s="163">
        <v>1</v>
      </c>
    </row>
    <row r="70" spans="1:5" ht="18" customHeight="1">
      <c r="A70" s="22" t="s">
        <v>64</v>
      </c>
      <c r="B70" s="131"/>
      <c r="C70" s="139"/>
      <c r="D70" s="133"/>
      <c r="E70" s="164"/>
    </row>
    <row r="71" spans="1:5" ht="18" customHeight="1">
      <c r="A71" s="22" t="s">
        <v>65</v>
      </c>
      <c r="B71" s="131"/>
      <c r="C71" s="139"/>
      <c r="D71" s="133"/>
      <c r="E71" s="164"/>
    </row>
    <row r="72" spans="1:5" ht="18" customHeight="1" thickBot="1">
      <c r="A72" s="13" t="s">
        <v>66</v>
      </c>
      <c r="B72" s="144"/>
      <c r="C72" s="145"/>
      <c r="D72" s="146"/>
      <c r="E72" s="165"/>
    </row>
    <row r="73" spans="1:5" ht="19.5" customHeight="1" thickBot="1">
      <c r="A73" s="113" t="s">
        <v>67</v>
      </c>
      <c r="B73" s="159">
        <f>SUM(B74:B76)</f>
        <v>0</v>
      </c>
      <c r="C73" s="160">
        <f>SUM(C74:C76)</f>
        <v>0</v>
      </c>
      <c r="D73" s="161">
        <f>SUM(D74:D76)</f>
        <v>0</v>
      </c>
      <c r="E73" s="162">
        <f>SUM(E74:E76)</f>
        <v>0</v>
      </c>
    </row>
    <row r="74" spans="1:5" ht="18" customHeight="1">
      <c r="A74" s="74" t="s">
        <v>78</v>
      </c>
      <c r="B74" s="131"/>
      <c r="C74" s="139"/>
      <c r="D74" s="157"/>
      <c r="E74" s="163"/>
    </row>
    <row r="75" spans="1:5" ht="18" customHeight="1">
      <c r="A75" s="74" t="s">
        <v>79</v>
      </c>
      <c r="B75" s="40"/>
      <c r="C75" s="41"/>
      <c r="D75" s="42"/>
      <c r="E75" s="66"/>
    </row>
    <row r="76" spans="1:5" ht="18" customHeight="1" thickBot="1">
      <c r="A76" s="75" t="s">
        <v>80</v>
      </c>
      <c r="B76" s="53"/>
      <c r="C76" s="71"/>
      <c r="D76" s="55"/>
      <c r="E76" s="67"/>
    </row>
    <row r="77" spans="1:5" ht="18" customHeight="1" thickBot="1">
      <c r="A77" s="14"/>
      <c r="B77" s="103"/>
      <c r="C77" s="1"/>
      <c r="D77" s="1"/>
      <c r="E77" s="1"/>
    </row>
    <row r="78" spans="1:5" ht="18" customHeight="1">
      <c r="A78" s="116" t="s">
        <v>68</v>
      </c>
      <c r="B78" s="168">
        <f>SUM(B52-B43-B7)</f>
        <v>-4800</v>
      </c>
      <c r="C78" s="169">
        <f>SUM(C52-C43-C7)</f>
        <v>-4922</v>
      </c>
      <c r="D78" s="170">
        <f>SUM(D52-D43-D7)</f>
        <v>-5049</v>
      </c>
      <c r="E78" s="171">
        <f>SUM(E52-E43-E7)</f>
        <v>-5176</v>
      </c>
    </row>
    <row r="79" spans="1:5" ht="18" customHeight="1" thickBot="1">
      <c r="A79" s="117" t="s">
        <v>69</v>
      </c>
      <c r="B79" s="172">
        <f>SUM(B78-B48)</f>
        <v>-4800</v>
      </c>
      <c r="C79" s="173">
        <f>SUM(C78-C48)</f>
        <v>-4922</v>
      </c>
      <c r="D79" s="174">
        <f>SUM(D78-D48)</f>
        <v>-5049</v>
      </c>
      <c r="E79" s="175">
        <f>SUM(E78-E48)</f>
        <v>-5176</v>
      </c>
    </row>
    <row r="80" spans="1:5" ht="18" customHeight="1">
      <c r="A80" s="242" t="s">
        <v>70</v>
      </c>
      <c r="B80" s="176">
        <v>4800</v>
      </c>
      <c r="C80" s="176">
        <v>4922</v>
      </c>
      <c r="D80" s="177">
        <v>5049</v>
      </c>
      <c r="E80" s="178">
        <v>5176</v>
      </c>
    </row>
    <row r="81" spans="1:5" ht="18" customHeight="1">
      <c r="A81" s="243" t="s">
        <v>81</v>
      </c>
      <c r="B81" s="131"/>
      <c r="C81" s="132"/>
      <c r="D81" s="133"/>
      <c r="E81" s="164"/>
    </row>
    <row r="82" spans="1:5" ht="18" customHeight="1">
      <c r="A82" s="249" t="s">
        <v>71</v>
      </c>
      <c r="B82" s="131"/>
      <c r="C82" s="132"/>
      <c r="D82" s="133"/>
      <c r="E82" s="134"/>
    </row>
    <row r="83" spans="1:5" ht="18" customHeight="1">
      <c r="A83" s="118"/>
      <c r="B83" s="72"/>
      <c r="C83" s="72"/>
      <c r="D83" s="72"/>
      <c r="E83" s="72"/>
    </row>
    <row r="84" spans="1:5" ht="18" customHeight="1">
      <c r="A84" s="119" t="s">
        <v>82</v>
      </c>
      <c r="B84" s="72"/>
      <c r="C84" s="72"/>
      <c r="D84" s="72"/>
      <c r="E84" s="72"/>
    </row>
    <row r="85" spans="1:5" ht="18" customHeight="1">
      <c r="A85" s="420"/>
      <c r="B85" s="421"/>
      <c r="C85" s="421"/>
      <c r="D85" s="421"/>
      <c r="E85" s="421"/>
    </row>
    <row r="86" spans="1:5" ht="18" customHeight="1">
      <c r="A86" s="120"/>
      <c r="B86" s="72"/>
      <c r="C86" s="72"/>
      <c r="D86" s="72"/>
      <c r="E86" s="72"/>
    </row>
    <row r="87" spans="1:5" ht="18" customHeight="1">
      <c r="A87" s="91" t="s">
        <v>83</v>
      </c>
      <c r="B87" s="91"/>
      <c r="C87" s="92"/>
      <c r="D87" s="92"/>
      <c r="E87" s="93" t="s">
        <v>0</v>
      </c>
    </row>
    <row r="88" spans="1:5" ht="18" customHeight="1">
      <c r="A88" s="94" t="s">
        <v>84</v>
      </c>
      <c r="B88" s="95"/>
      <c r="C88" s="121"/>
      <c r="D88" s="180">
        <v>230</v>
      </c>
      <c r="E88" s="181">
        <v>180</v>
      </c>
    </row>
    <row r="89" spans="1:5" ht="18" customHeight="1">
      <c r="A89" s="99" t="s">
        <v>85</v>
      </c>
      <c r="B89" s="100"/>
      <c r="C89" s="121"/>
      <c r="D89" s="182">
        <v>0</v>
      </c>
      <c r="E89" s="183">
        <v>0</v>
      </c>
    </row>
    <row r="90" spans="1:5" ht="18" customHeight="1">
      <c r="A90" s="99" t="s">
        <v>86</v>
      </c>
      <c r="B90" s="100"/>
      <c r="C90" s="121"/>
      <c r="D90" s="182">
        <v>180</v>
      </c>
      <c r="E90" s="183">
        <v>250</v>
      </c>
    </row>
    <row r="91" spans="1:5" ht="18" customHeight="1">
      <c r="A91" s="99" t="s">
        <v>87</v>
      </c>
      <c r="B91" s="100"/>
      <c r="C91" s="121"/>
      <c r="D91" s="182">
        <v>240</v>
      </c>
      <c r="E91" s="183">
        <v>260</v>
      </c>
    </row>
  </sheetData>
  <mergeCells count="5">
    <mergeCell ref="A85:E85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76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311</vt:lpstr>
      <vt:lpstr>312</vt:lpstr>
      <vt:lpstr>314</vt:lpstr>
      <vt:lpstr>315</vt:lpstr>
      <vt:lpstr>316</vt:lpstr>
      <vt:lpstr>317</vt:lpstr>
      <vt:lpstr>322</vt:lpstr>
      <vt:lpstr>323</vt:lpstr>
      <vt:lpstr>324</vt:lpstr>
      <vt:lpstr>325</vt:lpstr>
      <vt:lpstr>328</vt:lpstr>
      <vt:lpstr>331</vt:lpstr>
      <vt:lpstr>332</vt:lpstr>
      <vt:lpstr>334</vt:lpstr>
      <vt:lpstr>541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styblovaj</dc:creator>
  <cp:lastModifiedBy>Borská Marie</cp:lastModifiedBy>
  <cp:revision>2</cp:revision>
  <cp:lastPrinted>2024-10-01T10:59:44Z</cp:lastPrinted>
  <dcterms:created xsi:type="dcterms:W3CDTF">2017-08-15T07:01:04Z</dcterms:created>
  <dcterms:modified xsi:type="dcterms:W3CDTF">2024-12-06T07:07:17Z</dcterms:modified>
</cp:coreProperties>
</file>